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comments2.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比較表" sheetId="2" state="visible" r:id="rId4"/>
    <sheet name="単位換算" sheetId="3" state="visible" r:id="rId5"/>
    <sheet name="確認項目" sheetId="4" state="visible" r:id="rId6"/>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産廃台帳編集部</author>
  </authors>
  <commentList>
    <comment ref="D35" authorId="0">
      <text>
        <r>
          <rPr>
            <sz val="10"/>
            <rFont val="Noto Sans JP"/>
            <family val="2"/>
          </rPr>
          <t xml:space="preserve">消費税率（標準税率</t>
        </r>
        <r>
          <rPr>
            <sz val="10"/>
            <rFont val="Arial"/>
            <family val="2"/>
          </rPr>
          <t xml:space="preserve">10%</t>
        </r>
        <r>
          <rPr>
            <sz val="10"/>
            <rFont val="Noto Sans JP"/>
            <family val="2"/>
          </rPr>
          <t xml:space="preserve">・</t>
        </r>
        <r>
          <rPr>
            <sz val="10"/>
            <rFont val="Arial"/>
            <family val="2"/>
          </rPr>
          <t xml:space="preserve">2026</t>
        </r>
        <r>
          <rPr>
            <sz val="10"/>
            <rFont val="Noto Sans JP"/>
            <family val="2"/>
          </rPr>
          <t xml:space="preserve">年時点）。見積書の表示に合わせて変更します。</t>
        </r>
      </text>
    </comment>
  </commentList>
</comments>
</file>

<file path=xl/sharedStrings.xml><?xml version="1.0" encoding="utf-8"?>
<sst xmlns="http://schemas.openxmlformats.org/spreadsheetml/2006/main" count="121" uniqueCount="91">
  <si>
    <r>
      <rPr>
        <b val="true"/>
        <sz val="13"/>
        <rFont val="Noto Sans JP"/>
        <family val="2"/>
      </rPr>
      <t xml:space="preserve">見積書比較シート（産廃台帳 </t>
    </r>
    <r>
      <rPr>
        <b val="true"/>
        <sz val="13"/>
        <rFont val="Arial"/>
        <family val="0"/>
        <charset val="1"/>
      </rPr>
      <t xml:space="preserve">sanpai-daicho.com</t>
    </r>
    <r>
      <rPr>
        <b val="true"/>
        <sz val="13"/>
        <rFont val="Noto Sans JP"/>
        <family val="2"/>
      </rPr>
      <t xml:space="preserve">・記入用）</t>
    </r>
  </si>
  <si>
    <t xml:space="preserve">複数の業者から取った産業廃棄物処理の見積書を、同じ品目・同じ費目・同じ単位で横に並べて比べるためのシートです。</t>
  </si>
  <si>
    <t xml:space="preserve">■ 記入する場所</t>
  </si>
  <si>
    <t xml:space="preserve">黄色の塗りで青い文字のセルが記入欄です。黒い文字のセルは数式で、触らなくても計算されます。</t>
  </si>
  <si>
    <r>
      <rPr>
        <sz val="10"/>
        <rFont val="Noto Sans JP"/>
        <family val="2"/>
      </rPr>
      <t xml:space="preserve">「比較表」シート</t>
    </r>
    <r>
      <rPr>
        <sz val="10"/>
        <rFont val="Arial"/>
        <family val="0"/>
        <charset val="1"/>
      </rPr>
      <t xml:space="preserve">: </t>
    </r>
    <r>
      <rPr>
        <sz val="10"/>
        <rFont val="Noto Sans JP"/>
        <family val="2"/>
      </rPr>
      <t xml:space="preserve">品目名・費目・単位・数量を左に書き、業者ごとの単価（税抜）を記入します。金額と合計は数式で出ます。</t>
    </r>
  </si>
  <si>
    <r>
      <rPr>
        <sz val="10"/>
        <rFont val="Noto Sans JP"/>
        <family val="2"/>
      </rPr>
      <t xml:space="preserve">「単位換算」シート</t>
    </r>
    <r>
      <rPr>
        <sz val="10"/>
        <rFont val="Arial"/>
        <family val="0"/>
        <charset val="1"/>
      </rPr>
      <t xml:space="preserve">: kg</t>
    </r>
    <r>
      <rPr>
        <sz val="10"/>
        <rFont val="Noto Sans JP"/>
        <family val="2"/>
      </rPr>
      <t xml:space="preserve">・トン・</t>
    </r>
    <r>
      <rPr>
        <sz val="10"/>
        <rFont val="Arial"/>
        <family val="0"/>
        <charset val="1"/>
      </rPr>
      <t xml:space="preserve">m³</t>
    </r>
    <r>
      <rPr>
        <sz val="10"/>
        <rFont val="Noto Sans JP"/>
        <family val="2"/>
      </rPr>
      <t xml:space="preserve">で書かれた数量と単価を、同じ単位（</t>
    </r>
    <r>
      <rPr>
        <sz val="10"/>
        <rFont val="Arial"/>
        <family val="0"/>
        <charset val="1"/>
      </rPr>
      <t xml:space="preserve">kg </t>
    </r>
    <r>
      <rPr>
        <sz val="10"/>
        <rFont val="Noto Sans JP"/>
        <family val="2"/>
      </rPr>
      <t xml:space="preserve">とトン）に揃えます。</t>
    </r>
    <r>
      <rPr>
        <sz val="10"/>
        <rFont val="Arial"/>
        <family val="0"/>
        <charset val="1"/>
      </rPr>
      <t xml:space="preserve">m³ </t>
    </r>
    <r>
      <rPr>
        <sz val="10"/>
        <rFont val="Noto Sans JP"/>
        <family val="2"/>
      </rPr>
      <t xml:space="preserve">は換算係数（</t>
    </r>
    <r>
      <rPr>
        <sz val="10"/>
        <rFont val="Arial"/>
        <family val="0"/>
        <charset val="1"/>
      </rPr>
      <t xml:space="preserve">t/m³</t>
    </r>
    <r>
      <rPr>
        <sz val="10"/>
        <rFont val="Noto Sans JP"/>
        <family val="2"/>
      </rPr>
      <t xml:space="preserve">）が資料に書かれている場合だけ入れます。</t>
    </r>
  </si>
  <si>
    <r>
      <rPr>
        <sz val="10"/>
        <rFont val="Noto Sans JP"/>
        <family val="2"/>
      </rPr>
      <t xml:space="preserve">「確認項目」シート</t>
    </r>
    <r>
      <rPr>
        <sz val="10"/>
        <rFont val="Arial"/>
        <family val="0"/>
        <charset val="1"/>
      </rPr>
      <t xml:space="preserve">: </t>
    </r>
    <r>
      <rPr>
        <sz val="10"/>
        <rFont val="Noto Sans JP"/>
        <family val="2"/>
      </rPr>
      <t xml:space="preserve">並べる前に揃えておく条件の確認欄です。</t>
    </r>
  </si>
  <si>
    <t xml:space="preserve">■ 並べ方の原則（記事「産廃の見積もり比較のポイントと見積書の見方」より）</t>
  </si>
  <si>
    <r>
      <rPr>
        <sz val="10"/>
        <rFont val="Arial"/>
        <family val="0"/>
        <charset val="1"/>
      </rPr>
      <t xml:space="preserve">1. </t>
    </r>
    <r>
      <rPr>
        <sz val="10"/>
        <rFont val="Noto Sans JP"/>
        <family val="2"/>
      </rPr>
      <t xml:space="preserve">費目は 収集運搬費 </t>
    </r>
    <r>
      <rPr>
        <sz val="10"/>
        <rFont val="Arial"/>
        <family val="0"/>
        <charset val="1"/>
      </rPr>
      <t xml:space="preserve">/ </t>
    </r>
    <r>
      <rPr>
        <sz val="10"/>
        <rFont val="Noto Sans JP"/>
        <family val="2"/>
      </rPr>
      <t xml:space="preserve">処分費（中間処理） </t>
    </r>
    <r>
      <rPr>
        <sz val="10"/>
        <rFont val="Arial"/>
        <family val="0"/>
        <charset val="1"/>
      </rPr>
      <t xml:space="preserve">/ </t>
    </r>
    <r>
      <rPr>
        <sz val="10"/>
        <rFont val="Noto Sans JP"/>
        <family val="2"/>
      </rPr>
      <t xml:space="preserve">処分費（最終処分） </t>
    </r>
    <r>
      <rPr>
        <sz val="10"/>
        <rFont val="Arial"/>
        <family val="0"/>
        <charset val="1"/>
      </rPr>
      <t xml:space="preserve">/ </t>
    </r>
    <r>
      <rPr>
        <sz val="10"/>
        <rFont val="Noto Sans JP"/>
        <family val="2"/>
      </rPr>
      <t xml:space="preserve">産業廃棄物税 </t>
    </r>
    <r>
      <rPr>
        <sz val="10"/>
        <rFont val="Arial"/>
        <family val="0"/>
        <charset val="1"/>
      </rPr>
      <t xml:space="preserve">/ </t>
    </r>
    <r>
      <rPr>
        <sz val="10"/>
        <rFont val="Noto Sans JP"/>
        <family val="2"/>
      </rPr>
      <t xml:space="preserve">その他 の</t>
    </r>
    <r>
      <rPr>
        <sz val="10"/>
        <rFont val="Arial"/>
        <family val="0"/>
        <charset val="1"/>
      </rPr>
      <t xml:space="preserve">5</t>
    </r>
    <r>
      <rPr>
        <sz val="10"/>
        <rFont val="Noto Sans JP"/>
        <family val="2"/>
      </rPr>
      <t xml:space="preserve">つに分解してから並べる。総額の比較は最後。</t>
    </r>
  </si>
  <si>
    <r>
      <rPr>
        <sz val="10"/>
        <rFont val="Arial"/>
        <family val="0"/>
        <charset val="1"/>
      </rPr>
      <t xml:space="preserve">2. </t>
    </r>
    <r>
      <rPr>
        <sz val="10"/>
        <rFont val="Noto Sans JP"/>
        <family val="2"/>
      </rPr>
      <t xml:space="preserve">単位（</t>
    </r>
    <r>
      <rPr>
        <sz val="10"/>
        <rFont val="Arial"/>
        <family val="0"/>
        <charset val="1"/>
      </rPr>
      <t xml:space="preserve">kg</t>
    </r>
    <r>
      <rPr>
        <sz val="10"/>
        <rFont val="Noto Sans JP"/>
        <family val="2"/>
      </rPr>
      <t xml:space="preserve">・トン・</t>
    </r>
    <r>
      <rPr>
        <sz val="10"/>
        <rFont val="Arial"/>
        <family val="0"/>
        <charset val="1"/>
      </rPr>
      <t xml:space="preserve">m³</t>
    </r>
    <r>
      <rPr>
        <sz val="10"/>
        <rFont val="Noto Sans JP"/>
        <family val="2"/>
      </rPr>
      <t xml:space="preserve">・台・回）が揃っていない見積書は、そのままでは比べられない。単位換算シートで揃える。</t>
    </r>
  </si>
  <si>
    <r>
      <rPr>
        <sz val="10"/>
        <rFont val="Arial"/>
        <family val="0"/>
        <charset val="1"/>
      </rPr>
      <t xml:space="preserve">3. </t>
    </r>
    <r>
      <rPr>
        <sz val="10"/>
        <rFont val="Noto Sans JP"/>
        <family val="2"/>
      </rPr>
      <t xml:space="preserve">品目名は廃棄物処理法の</t>
    </r>
    <r>
      <rPr>
        <sz val="10"/>
        <rFont val="Arial"/>
        <family val="0"/>
        <charset val="1"/>
      </rPr>
      <t xml:space="preserve">20</t>
    </r>
    <r>
      <rPr>
        <sz val="10"/>
        <rFont val="Noto Sans JP"/>
        <family val="2"/>
      </rPr>
      <t xml:space="preserve">種類区分の呼び方に揃える。「混合廃棄物」のままだと処分方法が特定できない。</t>
    </r>
  </si>
  <si>
    <r>
      <rPr>
        <sz val="10"/>
        <rFont val="Arial"/>
        <family val="0"/>
        <charset val="1"/>
      </rPr>
      <t xml:space="preserve">4. </t>
    </r>
    <r>
      <rPr>
        <sz val="10"/>
        <rFont val="Noto Sans JP"/>
        <family val="2"/>
      </rPr>
      <t xml:space="preserve">消費税の扱い（税抜か税込か）と産業廃棄物税の扱い（処分費に含むか別建てか）を各社で揃える。</t>
    </r>
  </si>
  <si>
    <t xml:space="preserve">■ このシートが扱わないこと</t>
  </si>
  <si>
    <t xml:space="preserve">金額の水準（高い・安い）の判定、業者の推奨や優劣の判断、個別の契約の法的な判断は扱いません。並べて差の理由を確かめるところまでです。</t>
  </si>
  <si>
    <r>
      <rPr>
        <sz val="10"/>
        <rFont val="Noto Sans JP"/>
        <family val="2"/>
      </rPr>
      <t xml:space="preserve">産業廃棄物税の税率は搬入先の都道府県ごとに違います。税率の一覧は </t>
    </r>
    <r>
      <rPr>
        <sz val="10"/>
        <rFont val="Arial"/>
        <family val="0"/>
        <charset val="1"/>
      </rPr>
      <t xml:space="preserve">sanpai-daicho.com/data/sanpai-zei/ </t>
    </r>
    <r>
      <rPr>
        <sz val="10"/>
        <rFont val="Noto Sans JP"/>
        <family val="2"/>
      </rPr>
      <t xml:space="preserve">、検算は </t>
    </r>
    <r>
      <rPr>
        <sz val="10"/>
        <rFont val="Arial"/>
        <family val="0"/>
        <charset val="1"/>
      </rPr>
      <t xml:space="preserve">sanpai-daicho.com/tools/mitsumori-kensan/ </t>
    </r>
    <r>
      <rPr>
        <sz val="10"/>
        <rFont val="Noto Sans JP"/>
        <family val="2"/>
      </rPr>
      <t xml:space="preserve">を参照してください。</t>
    </r>
  </si>
  <si>
    <r>
      <rPr>
        <sz val="10"/>
        <rFont val="Noto Sans JP"/>
        <family val="2"/>
      </rPr>
      <t xml:space="preserve">作成</t>
    </r>
    <r>
      <rPr>
        <sz val="10"/>
        <rFont val="Arial"/>
        <family val="0"/>
        <charset val="1"/>
      </rPr>
      <t xml:space="preserve">: </t>
    </r>
    <r>
      <rPr>
        <sz val="10"/>
        <rFont val="Noto Sans JP"/>
        <family val="2"/>
      </rPr>
      <t xml:space="preserve">産廃台帳編集部（</t>
    </r>
    <r>
      <rPr>
        <sz val="10"/>
        <rFont val="Arial"/>
        <family val="0"/>
        <charset val="1"/>
      </rPr>
      <t xml:space="preserve">sanpai-daicho.com</t>
    </r>
    <r>
      <rPr>
        <sz val="10"/>
        <rFont val="Noto Sans JP"/>
        <family val="2"/>
      </rPr>
      <t xml:space="preserve">）。このファイルは記入して社内で使うための配布物です。</t>
    </r>
  </si>
  <si>
    <t xml:space="preserve">見積書比較表（費目別・税抜）</t>
  </si>
  <si>
    <r>
      <rPr>
        <sz val="10"/>
        <rFont val="Noto Sans JP"/>
        <family val="2"/>
      </rPr>
      <t xml:space="preserve">黄色のセルに記入します。金額＝数量</t>
    </r>
    <r>
      <rPr>
        <sz val="10"/>
        <rFont val="Arial"/>
        <family val="0"/>
        <charset val="1"/>
      </rPr>
      <t xml:space="preserve">×</t>
    </r>
    <r>
      <rPr>
        <sz val="10"/>
        <rFont val="Noto Sans JP"/>
        <family val="2"/>
      </rPr>
      <t xml:space="preserve">単価、合計は数式です。業者名は業者名の行に書きます（</t>
    </r>
    <r>
      <rPr>
        <sz val="10"/>
        <rFont val="Arial"/>
        <family val="0"/>
        <charset val="1"/>
      </rPr>
      <t xml:space="preserve">3</t>
    </r>
    <r>
      <rPr>
        <sz val="10"/>
        <rFont val="Noto Sans JP"/>
        <family val="2"/>
      </rPr>
      <t xml:space="preserve">社を超える場合は列をコピーして増やします）。</t>
    </r>
  </si>
  <si>
    <t xml:space="preserve">業者名</t>
  </si>
  <si>
    <r>
      <rPr>
        <sz val="10"/>
        <color rgb="FF0000FF"/>
        <rFont val="Noto Sans JP"/>
        <family val="2"/>
      </rPr>
      <t xml:space="preserve">業者</t>
    </r>
    <r>
      <rPr>
        <sz val="10"/>
        <color rgb="FF0000FF"/>
        <rFont val="Arial"/>
        <family val="0"/>
        <charset val="1"/>
      </rPr>
      <t xml:space="preserve">A </t>
    </r>
    <r>
      <rPr>
        <sz val="10"/>
        <color rgb="FF0000FF"/>
        <rFont val="Noto Sans JP"/>
        <family val="2"/>
      </rPr>
      <t xml:space="preserve">の名称</t>
    </r>
  </si>
  <si>
    <r>
      <rPr>
        <sz val="10"/>
        <color rgb="FF0000FF"/>
        <rFont val="Noto Sans JP"/>
        <family val="2"/>
      </rPr>
      <t xml:space="preserve">業者</t>
    </r>
    <r>
      <rPr>
        <sz val="10"/>
        <color rgb="FF0000FF"/>
        <rFont val="Arial"/>
        <family val="0"/>
        <charset val="1"/>
      </rPr>
      <t xml:space="preserve">B </t>
    </r>
    <r>
      <rPr>
        <sz val="10"/>
        <color rgb="FF0000FF"/>
        <rFont val="Noto Sans JP"/>
        <family val="2"/>
      </rPr>
      <t xml:space="preserve">の名称</t>
    </r>
  </si>
  <si>
    <r>
      <rPr>
        <sz val="10"/>
        <color rgb="FF0000FF"/>
        <rFont val="Noto Sans JP"/>
        <family val="2"/>
      </rPr>
      <t xml:space="preserve">業者</t>
    </r>
    <r>
      <rPr>
        <sz val="10"/>
        <color rgb="FF0000FF"/>
        <rFont val="Arial"/>
        <family val="0"/>
        <charset val="1"/>
      </rPr>
      <t xml:space="preserve">C </t>
    </r>
    <r>
      <rPr>
        <sz val="10"/>
        <color rgb="FF0000FF"/>
        <rFont val="Noto Sans JP"/>
        <family val="2"/>
      </rPr>
      <t xml:space="preserve">の名称</t>
    </r>
  </si>
  <si>
    <r>
      <rPr>
        <b val="true"/>
        <sz val="10"/>
        <color rgb="FFFFFFFF"/>
        <rFont val="Noto Sans JP"/>
        <family val="2"/>
      </rPr>
      <t xml:space="preserve">品目名（</t>
    </r>
    <r>
      <rPr>
        <b val="true"/>
        <sz val="10"/>
        <color rgb="FFFFFFFF"/>
        <rFont val="Arial"/>
        <family val="0"/>
        <charset val="1"/>
      </rPr>
      <t xml:space="preserve">20</t>
    </r>
    <r>
      <rPr>
        <b val="true"/>
        <sz val="10"/>
        <color rgb="FFFFFFFF"/>
        <rFont val="Noto Sans JP"/>
        <family val="2"/>
      </rPr>
      <t xml:space="preserve">種類区分）</t>
    </r>
  </si>
  <si>
    <t xml:space="preserve">費目</t>
  </si>
  <si>
    <t xml:space="preserve">単位</t>
  </si>
  <si>
    <t xml:space="preserve">数量</t>
  </si>
  <si>
    <r>
      <rPr>
        <b val="true"/>
        <sz val="10"/>
        <color rgb="FFFFFFFF"/>
        <rFont val="Noto Sans JP"/>
        <family val="2"/>
      </rPr>
      <t xml:space="preserve">業者</t>
    </r>
    <r>
      <rPr>
        <b val="true"/>
        <sz val="10"/>
        <color rgb="FFFFFFFF"/>
        <rFont val="Arial"/>
        <family val="0"/>
        <charset val="1"/>
      </rPr>
      <t xml:space="preserve">A </t>
    </r>
    <r>
      <rPr>
        <b val="true"/>
        <sz val="10"/>
        <color rgb="FFFFFFFF"/>
        <rFont val="Noto Sans JP"/>
        <family val="2"/>
      </rPr>
      <t xml:space="preserve">単価（税抜・円）</t>
    </r>
  </si>
  <si>
    <r>
      <rPr>
        <b val="true"/>
        <sz val="10"/>
        <color rgb="FFFFFFFF"/>
        <rFont val="Noto Sans JP"/>
        <family val="2"/>
      </rPr>
      <t xml:space="preserve">業者</t>
    </r>
    <r>
      <rPr>
        <b val="true"/>
        <sz val="10"/>
        <color rgb="FFFFFFFF"/>
        <rFont val="Arial"/>
        <family val="0"/>
        <charset val="1"/>
      </rPr>
      <t xml:space="preserve">A </t>
    </r>
    <r>
      <rPr>
        <b val="true"/>
        <sz val="10"/>
        <color rgb="FFFFFFFF"/>
        <rFont val="Noto Sans JP"/>
        <family val="2"/>
      </rPr>
      <t xml:space="preserve">金額（円）</t>
    </r>
  </si>
  <si>
    <r>
      <rPr>
        <b val="true"/>
        <sz val="10"/>
        <color rgb="FFFFFFFF"/>
        <rFont val="Noto Sans JP"/>
        <family val="2"/>
      </rPr>
      <t xml:space="preserve">業者</t>
    </r>
    <r>
      <rPr>
        <b val="true"/>
        <sz val="10"/>
        <color rgb="FFFFFFFF"/>
        <rFont val="Arial"/>
        <family val="0"/>
        <charset val="1"/>
      </rPr>
      <t xml:space="preserve">B </t>
    </r>
    <r>
      <rPr>
        <b val="true"/>
        <sz val="10"/>
        <color rgb="FFFFFFFF"/>
        <rFont val="Noto Sans JP"/>
        <family val="2"/>
      </rPr>
      <t xml:space="preserve">単価（税抜・円）</t>
    </r>
  </si>
  <si>
    <r>
      <rPr>
        <b val="true"/>
        <sz val="10"/>
        <color rgb="FFFFFFFF"/>
        <rFont val="Noto Sans JP"/>
        <family val="2"/>
      </rPr>
      <t xml:space="preserve">業者</t>
    </r>
    <r>
      <rPr>
        <b val="true"/>
        <sz val="10"/>
        <color rgb="FFFFFFFF"/>
        <rFont val="Arial"/>
        <family val="0"/>
        <charset val="1"/>
      </rPr>
      <t xml:space="preserve">B </t>
    </r>
    <r>
      <rPr>
        <b val="true"/>
        <sz val="10"/>
        <color rgb="FFFFFFFF"/>
        <rFont val="Noto Sans JP"/>
        <family val="2"/>
      </rPr>
      <t xml:space="preserve">金額（円）</t>
    </r>
  </si>
  <si>
    <r>
      <rPr>
        <b val="true"/>
        <sz val="10"/>
        <color rgb="FFFFFFFF"/>
        <rFont val="Noto Sans JP"/>
        <family val="2"/>
      </rPr>
      <t xml:space="preserve">業者</t>
    </r>
    <r>
      <rPr>
        <b val="true"/>
        <sz val="10"/>
        <color rgb="FFFFFFFF"/>
        <rFont val="Arial"/>
        <family val="0"/>
        <charset val="1"/>
      </rPr>
      <t xml:space="preserve">C </t>
    </r>
    <r>
      <rPr>
        <b val="true"/>
        <sz val="10"/>
        <color rgb="FFFFFFFF"/>
        <rFont val="Noto Sans JP"/>
        <family val="2"/>
      </rPr>
      <t xml:space="preserve">単価（税抜・円）</t>
    </r>
  </si>
  <si>
    <r>
      <rPr>
        <b val="true"/>
        <sz val="10"/>
        <color rgb="FFFFFFFF"/>
        <rFont val="Noto Sans JP"/>
        <family val="2"/>
      </rPr>
      <t xml:space="preserve">業者</t>
    </r>
    <r>
      <rPr>
        <b val="true"/>
        <sz val="10"/>
        <color rgb="FFFFFFFF"/>
        <rFont val="Arial"/>
        <family val="0"/>
        <charset val="1"/>
      </rPr>
      <t xml:space="preserve">C </t>
    </r>
    <r>
      <rPr>
        <b val="true"/>
        <sz val="10"/>
        <color rgb="FFFFFFFF"/>
        <rFont val="Noto Sans JP"/>
        <family val="2"/>
      </rPr>
      <t xml:space="preserve">金額（円）</t>
    </r>
  </si>
  <si>
    <t xml:space="preserve">メモ（単価に含まれるもの・条件）</t>
  </si>
  <si>
    <t xml:space="preserve">汚泥（記入例）</t>
  </si>
  <si>
    <t xml:space="preserve">収集運搬費</t>
  </si>
  <si>
    <t xml:space="preserve">t</t>
  </si>
  <si>
    <r>
      <rPr>
        <sz val="10"/>
        <color rgb="FF0000FF"/>
        <rFont val="Noto Sans JP"/>
        <family val="2"/>
      </rPr>
      <t xml:space="preserve">運搬は</t>
    </r>
    <r>
      <rPr>
        <sz val="10"/>
        <color rgb="FF0000FF"/>
        <rFont val="Arial"/>
        <family val="0"/>
        <charset val="1"/>
      </rPr>
      <t xml:space="preserve">10t</t>
    </r>
    <r>
      <rPr>
        <sz val="10"/>
        <color rgb="FF0000FF"/>
        <rFont val="Noto Sans JP"/>
        <family val="2"/>
      </rPr>
      <t xml:space="preserve">車</t>
    </r>
    <r>
      <rPr>
        <sz val="10"/>
        <color rgb="FF0000FF"/>
        <rFont val="Arial"/>
        <family val="0"/>
        <charset val="1"/>
      </rPr>
      <t xml:space="preserve">1</t>
    </r>
    <r>
      <rPr>
        <sz val="10"/>
        <color rgb="FF0000FF"/>
        <rFont val="Noto Sans JP"/>
        <family val="2"/>
      </rPr>
      <t xml:space="preserve">回分</t>
    </r>
  </si>
  <si>
    <t xml:space="preserve">処分費（中間処理）</t>
  </si>
  <si>
    <t xml:space="preserve">処分費（最終処分）</t>
  </si>
  <si>
    <t xml:space="preserve">産業廃棄物税</t>
  </si>
  <si>
    <t xml:space="preserve">産業廃棄物税は搬入先の県の税率</t>
  </si>
  <si>
    <t xml:space="preserve">その他</t>
  </si>
  <si>
    <t xml:space="preserve">小計（税抜）</t>
  </si>
  <si>
    <t xml:space="preserve">全品目の合計（税抜）</t>
  </si>
  <si>
    <t xml:space="preserve">費目別の合計は下の行</t>
  </si>
  <si>
    <t xml:space="preserve">　うち 収集運搬費</t>
  </si>
  <si>
    <t xml:space="preserve">　うち 処分費（中間処理）</t>
  </si>
  <si>
    <t xml:space="preserve">　うち 処分費（最終処分）</t>
  </si>
  <si>
    <t xml:space="preserve">　うち 産業廃棄物税</t>
  </si>
  <si>
    <t xml:space="preserve">　うち その他</t>
  </si>
  <si>
    <t xml:space="preserve">消費税率</t>
  </si>
  <si>
    <r>
      <rPr>
        <sz val="11"/>
        <color theme="1"/>
        <rFont val="Noto Sans JP"/>
        <family val="2"/>
      </rPr>
      <t xml:space="preserve">消費税額（合計</t>
    </r>
    <r>
      <rPr>
        <sz val="11"/>
        <color theme="1"/>
        <rFont val="Calibri"/>
        <family val="2"/>
        <charset val="1"/>
      </rPr>
      <t xml:space="preserve">×</t>
    </r>
    <r>
      <rPr>
        <sz val="11"/>
        <color theme="1"/>
        <rFont val="Noto Sans JP"/>
        <family val="2"/>
      </rPr>
      <t xml:space="preserve">税率）</t>
    </r>
  </si>
  <si>
    <t xml:space="preserve">税込合計</t>
  </si>
  <si>
    <t xml:space="preserve">※ 金額の欄が空白のときは、数量か単価が未記入です。この表は並べて差の理由を確かめるためのもので、金額の水準の判定はしません。</t>
  </si>
  <si>
    <r>
      <rPr>
        <b val="true"/>
        <sz val="13"/>
        <rFont val="Noto Sans JP"/>
        <family val="2"/>
      </rPr>
      <t xml:space="preserve">単位換算（</t>
    </r>
    <r>
      <rPr>
        <b val="true"/>
        <sz val="13"/>
        <rFont val="Arial"/>
        <family val="0"/>
        <charset val="1"/>
      </rPr>
      <t xml:space="preserve">kg</t>
    </r>
    <r>
      <rPr>
        <b val="true"/>
        <sz val="13"/>
        <rFont val="Noto Sans JP"/>
        <family val="2"/>
      </rPr>
      <t xml:space="preserve">・トン・</t>
    </r>
    <r>
      <rPr>
        <b val="true"/>
        <sz val="13"/>
        <rFont val="Arial"/>
        <family val="0"/>
        <charset val="1"/>
      </rPr>
      <t xml:space="preserve">m³ </t>
    </r>
    <r>
      <rPr>
        <b val="true"/>
        <sz val="13"/>
        <rFont val="Noto Sans JP"/>
        <family val="2"/>
      </rPr>
      <t xml:space="preserve">を同じ単位に揃える）</t>
    </r>
  </si>
  <si>
    <r>
      <rPr>
        <sz val="10"/>
        <rFont val="Noto Sans JP"/>
        <family val="2"/>
      </rPr>
      <t xml:space="preserve">見積書の数量と単価を、その単位のまま黄色のセルに写します。</t>
    </r>
    <r>
      <rPr>
        <sz val="10"/>
        <rFont val="Arial"/>
        <family val="0"/>
        <charset val="1"/>
      </rPr>
      <t xml:space="preserve">kg </t>
    </r>
    <r>
      <rPr>
        <sz val="10"/>
        <rFont val="Noto Sans JP"/>
        <family val="2"/>
      </rPr>
      <t xml:space="preserve">とトンは </t>
    </r>
    <r>
      <rPr>
        <sz val="10"/>
        <rFont val="Arial"/>
        <family val="0"/>
        <charset val="1"/>
      </rPr>
      <t xml:space="preserve">1</t>
    </r>
    <r>
      <rPr>
        <sz val="10"/>
        <rFont val="Noto Sans JP"/>
        <family val="2"/>
      </rPr>
      <t xml:space="preserve">トン＝</t>
    </r>
    <r>
      <rPr>
        <sz val="10"/>
        <rFont val="Arial"/>
        <family val="0"/>
        <charset val="1"/>
      </rPr>
      <t xml:space="preserve">1,000kg </t>
    </r>
    <r>
      <rPr>
        <sz val="10"/>
        <rFont val="Noto Sans JP"/>
        <family val="2"/>
      </rPr>
      <t xml:space="preserve">で換算します。</t>
    </r>
    <r>
      <rPr>
        <sz val="10"/>
        <rFont val="Arial"/>
        <family val="0"/>
        <charset val="1"/>
      </rPr>
      <t xml:space="preserve">m³ </t>
    </r>
    <r>
      <rPr>
        <sz val="10"/>
        <rFont val="Noto Sans JP"/>
        <family val="2"/>
      </rPr>
      <t xml:space="preserve">は換算係数（</t>
    </r>
    <r>
      <rPr>
        <sz val="10"/>
        <rFont val="Arial"/>
        <family val="0"/>
        <charset val="1"/>
      </rPr>
      <t xml:space="preserve">t/m³</t>
    </r>
    <r>
      <rPr>
        <sz val="10"/>
        <rFont val="Noto Sans JP"/>
        <family val="2"/>
      </rPr>
      <t xml:space="preserve">）が見積書や業者の資料に書かれている場合だけ記入します（このシートは係数を仮定しません）。</t>
    </r>
  </si>
  <si>
    <t xml:space="preserve">業者</t>
  </si>
  <si>
    <t xml:space="preserve">品目名</t>
  </si>
  <si>
    <t xml:space="preserve">見積書の数量</t>
  </si>
  <si>
    <r>
      <rPr>
        <b val="true"/>
        <sz val="10"/>
        <color rgb="FFFFFFFF"/>
        <rFont val="Noto Sans JP"/>
        <family val="2"/>
      </rPr>
      <t xml:space="preserve">見積書の単位（</t>
    </r>
    <r>
      <rPr>
        <b val="true"/>
        <sz val="10"/>
        <color rgb="FFFFFFFF"/>
        <rFont val="Arial"/>
        <family val="0"/>
        <charset val="1"/>
      </rPr>
      <t xml:space="preserve">kg / t / m3</t>
    </r>
    <r>
      <rPr>
        <b val="true"/>
        <sz val="10"/>
        <color rgb="FFFFFFFF"/>
        <rFont val="Noto Sans JP"/>
        <family val="2"/>
      </rPr>
      <t xml:space="preserve">）</t>
    </r>
  </si>
  <si>
    <r>
      <rPr>
        <b val="true"/>
        <sz val="10"/>
        <color rgb="FFFFFFFF"/>
        <rFont val="Noto Sans JP"/>
        <family val="2"/>
      </rPr>
      <t xml:space="preserve">換算係数（</t>
    </r>
    <r>
      <rPr>
        <b val="true"/>
        <sz val="10"/>
        <color rgb="FFFFFFFF"/>
        <rFont val="Arial"/>
        <family val="0"/>
        <charset val="1"/>
      </rPr>
      <t xml:space="preserve">t/m³</t>
    </r>
    <r>
      <rPr>
        <b val="true"/>
        <sz val="10"/>
        <color rgb="FFFFFFFF"/>
        <rFont val="Noto Sans JP"/>
        <family val="2"/>
      </rPr>
      <t xml:space="preserve">・</t>
    </r>
    <r>
      <rPr>
        <b val="true"/>
        <sz val="10"/>
        <color rgb="FFFFFFFF"/>
        <rFont val="Arial"/>
        <family val="0"/>
        <charset val="1"/>
      </rPr>
      <t xml:space="preserve">m³</t>
    </r>
    <r>
      <rPr>
        <b val="true"/>
        <sz val="10"/>
        <color rgb="FFFFFFFF"/>
        <rFont val="Noto Sans JP"/>
        <family val="2"/>
      </rPr>
      <t xml:space="preserve">の行のみ）</t>
    </r>
  </si>
  <si>
    <r>
      <rPr>
        <b val="true"/>
        <sz val="10"/>
        <color rgb="FFFFFFFF"/>
        <rFont val="Noto Sans JP"/>
        <family val="2"/>
      </rPr>
      <t xml:space="preserve">数量（</t>
    </r>
    <r>
      <rPr>
        <b val="true"/>
        <sz val="10"/>
        <color rgb="FFFFFFFF"/>
        <rFont val="Arial"/>
        <family val="0"/>
        <charset val="1"/>
      </rPr>
      <t xml:space="preserve">kg</t>
    </r>
    <r>
      <rPr>
        <b val="true"/>
        <sz val="10"/>
        <color rgb="FFFFFFFF"/>
        <rFont val="Noto Sans JP"/>
        <family val="2"/>
      </rPr>
      <t xml:space="preserve">）</t>
    </r>
  </si>
  <si>
    <t xml:space="preserve">数量（トン）</t>
  </si>
  <si>
    <t xml:space="preserve">見積書の単価（円）</t>
  </si>
  <si>
    <r>
      <rPr>
        <b val="true"/>
        <sz val="10"/>
        <color rgb="FFFFFFFF"/>
        <rFont val="Noto Sans JP"/>
        <family val="2"/>
      </rPr>
      <t xml:space="preserve">単価（円</t>
    </r>
    <r>
      <rPr>
        <b val="true"/>
        <sz val="10"/>
        <color rgb="FFFFFFFF"/>
        <rFont val="Arial"/>
        <family val="0"/>
        <charset val="1"/>
      </rPr>
      <t xml:space="preserve">/kg</t>
    </r>
    <r>
      <rPr>
        <b val="true"/>
        <sz val="10"/>
        <color rgb="FFFFFFFF"/>
        <rFont val="Noto Sans JP"/>
        <family val="2"/>
      </rPr>
      <t xml:space="preserve">）</t>
    </r>
  </si>
  <si>
    <r>
      <rPr>
        <b val="true"/>
        <sz val="10"/>
        <color rgb="FFFFFFFF"/>
        <rFont val="Noto Sans JP"/>
        <family val="2"/>
      </rPr>
      <t xml:space="preserve">単価（円</t>
    </r>
    <r>
      <rPr>
        <b val="true"/>
        <sz val="10"/>
        <color rgb="FFFFFFFF"/>
        <rFont val="Arial"/>
        <family val="0"/>
        <charset val="1"/>
      </rPr>
      <t xml:space="preserve">/</t>
    </r>
    <r>
      <rPr>
        <b val="true"/>
        <sz val="10"/>
        <color rgb="FFFFFFFF"/>
        <rFont val="Noto Sans JP"/>
        <family val="2"/>
      </rPr>
      <t xml:space="preserve">トン）</t>
    </r>
  </si>
  <si>
    <t xml:space="preserve">A</t>
  </si>
  <si>
    <t xml:space="preserve">B</t>
  </si>
  <si>
    <t xml:space="preserve">kg</t>
  </si>
  <si>
    <t xml:space="preserve">C</t>
  </si>
  <si>
    <t xml:space="preserve">m3</t>
  </si>
  <si>
    <t xml:space="preserve">※ 単位が「台」「回」「式」の行は重量に換算できません。比較表ではその単位のまま並べ、単価に含まれる作業の範囲をメモ欄に書きます。</t>
  </si>
  <si>
    <t xml:space="preserve">並べる前に揃える条件（各社に同じ条件文を送ったか）</t>
  </si>
  <si>
    <t xml:space="preserve">No</t>
  </si>
  <si>
    <t xml:space="preserve">確認する条件</t>
  </si>
  <si>
    <r>
      <rPr>
        <b val="true"/>
        <sz val="10"/>
        <color rgb="FFFFFFFF"/>
        <rFont val="Noto Sans JP"/>
        <family val="2"/>
      </rPr>
      <t xml:space="preserve">業者</t>
    </r>
    <r>
      <rPr>
        <b val="true"/>
        <sz val="10"/>
        <color rgb="FFFFFFFF"/>
        <rFont val="Arial"/>
        <family val="0"/>
        <charset val="1"/>
      </rPr>
      <t xml:space="preserve">A</t>
    </r>
  </si>
  <si>
    <r>
      <rPr>
        <b val="true"/>
        <sz val="10"/>
        <color rgb="FFFFFFFF"/>
        <rFont val="Noto Sans JP"/>
        <family val="2"/>
      </rPr>
      <t xml:space="preserve">業者</t>
    </r>
    <r>
      <rPr>
        <b val="true"/>
        <sz val="10"/>
        <color rgb="FFFFFFFF"/>
        <rFont val="Arial"/>
        <family val="0"/>
        <charset val="1"/>
      </rPr>
      <t xml:space="preserve">B</t>
    </r>
  </si>
  <si>
    <r>
      <rPr>
        <b val="true"/>
        <sz val="10"/>
        <color rgb="FFFFFFFF"/>
        <rFont val="Noto Sans JP"/>
        <family val="2"/>
      </rPr>
      <t xml:space="preserve">業者</t>
    </r>
    <r>
      <rPr>
        <b val="true"/>
        <sz val="10"/>
        <color rgb="FFFFFFFF"/>
        <rFont val="Arial"/>
        <family val="0"/>
        <charset val="1"/>
      </rPr>
      <t xml:space="preserve">C</t>
    </r>
  </si>
  <si>
    <t xml:space="preserve">メモ</t>
  </si>
  <si>
    <r>
      <rPr>
        <sz val="10"/>
        <rFont val="Noto Sans JP"/>
        <family val="2"/>
      </rPr>
      <t xml:space="preserve">廃棄物の種類を</t>
    </r>
    <r>
      <rPr>
        <sz val="10"/>
        <rFont val="Arial"/>
        <family val="0"/>
        <charset val="1"/>
      </rPr>
      <t xml:space="preserve">20</t>
    </r>
    <r>
      <rPr>
        <sz val="10"/>
        <rFont val="Noto Sans JP"/>
        <family val="2"/>
      </rPr>
      <t xml:space="preserve">種類区分の名前で伝えた（「混合廃棄物」で止めていない）</t>
    </r>
  </si>
  <si>
    <r>
      <rPr>
        <sz val="10"/>
        <rFont val="Noto Sans JP"/>
        <family val="2"/>
      </rPr>
      <t xml:space="preserve">数量の単位（</t>
    </r>
    <r>
      <rPr>
        <sz val="10"/>
        <rFont val="Arial"/>
        <family val="0"/>
        <charset val="1"/>
      </rPr>
      <t xml:space="preserve">kg</t>
    </r>
    <r>
      <rPr>
        <sz val="10"/>
        <rFont val="Noto Sans JP"/>
        <family val="2"/>
      </rPr>
      <t xml:space="preserve">・トン・</t>
    </r>
    <r>
      <rPr>
        <sz val="10"/>
        <rFont val="Arial"/>
        <family val="0"/>
        <charset val="1"/>
      </rPr>
      <t xml:space="preserve">m³</t>
    </r>
    <r>
      <rPr>
        <sz val="10"/>
        <rFont val="Noto Sans JP"/>
        <family val="2"/>
      </rPr>
      <t xml:space="preserve">・台・回）を指定して見積書を依頼した</t>
    </r>
  </si>
  <si>
    <t xml:space="preserve">収集運搬費と処分費を分けて書くよう依頼した</t>
  </si>
  <si>
    <t xml:space="preserve">産業廃棄物税を含むか別建てかを見積書に明記してもらった（搬入先の都道府県の税率）</t>
  </si>
  <si>
    <t xml:space="preserve">消費税は税抜表示で統一した</t>
  </si>
  <si>
    <t xml:space="preserve">中間処理の場合、処理後の残さの最終処分費が単価に含まれるかを確かめた</t>
  </si>
  <si>
    <t xml:space="preserve">搬入先（処分施設の所在地）と処理方法が見積書に書かれている</t>
  </si>
  <si>
    <t xml:space="preserve">見積書の有効期限・最低数量・追加料金の条件が書かれている</t>
  </si>
  <si>
    <t xml:space="preserve">収集運搬業・処分業の許可品目に自社の廃棄物が含まれることを許可証の写しで確かめた</t>
  </si>
  <si>
    <r>
      <rPr>
        <sz val="10"/>
        <rFont val="Noto Sans JP"/>
        <family val="2"/>
      </rPr>
      <t xml:space="preserve">契約前確認チェックリスト（</t>
    </r>
    <r>
      <rPr>
        <sz val="10"/>
        <rFont val="Arial"/>
        <family val="0"/>
        <charset val="1"/>
      </rPr>
      <t xml:space="preserve">sanpai-daicho.com/tools/</t>
    </r>
    <r>
      <rPr>
        <sz val="10"/>
        <rFont val="Noto Sans JP"/>
        <family val="2"/>
      </rPr>
      <t xml:space="preserve">）の項目を確認した</t>
    </r>
  </si>
  <si>
    <r>
      <rPr>
        <sz val="10"/>
        <rFont val="Noto Sans JP"/>
        <family val="2"/>
      </rPr>
      <t xml:space="preserve">記入</t>
    </r>
    <r>
      <rPr>
        <sz val="10"/>
        <rFont val="Arial"/>
        <family val="0"/>
        <charset val="1"/>
      </rPr>
      <t xml:space="preserve">: </t>
    </r>
    <r>
      <rPr>
        <sz val="10"/>
        <rFont val="Noto Sans JP"/>
        <family val="2"/>
      </rPr>
      <t xml:space="preserve">揃っていれば「済」、未確認なら空欄。すべて「済」になってから比較表の数字を読みます。</t>
    </r>
  </si>
  <si>
    <r>
      <rPr>
        <sz val="10"/>
        <rFont val="Noto Sans JP"/>
        <family val="2"/>
      </rPr>
      <t xml:space="preserve">出典</t>
    </r>
    <r>
      <rPr>
        <sz val="10"/>
        <rFont val="Arial"/>
        <family val="0"/>
        <charset val="1"/>
      </rPr>
      <t xml:space="preserve">: </t>
    </r>
    <r>
      <rPr>
        <sz val="10"/>
        <rFont val="Noto Sans JP"/>
        <family val="2"/>
      </rPr>
      <t xml:space="preserve">委託契約の書面性・法定記載事項＝廃棄物処理法施行令第</t>
    </r>
    <r>
      <rPr>
        <sz val="10"/>
        <rFont val="Arial"/>
        <family val="0"/>
        <charset val="1"/>
      </rPr>
      <t xml:space="preserve">6</t>
    </r>
    <r>
      <rPr>
        <sz val="10"/>
        <rFont val="Noto Sans JP"/>
        <family val="2"/>
      </rPr>
      <t xml:space="preserve">条の</t>
    </r>
    <r>
      <rPr>
        <sz val="10"/>
        <rFont val="Arial"/>
        <family val="0"/>
        <charset val="1"/>
      </rPr>
      <t xml:space="preserve">2 / </t>
    </r>
    <r>
      <rPr>
        <sz val="10"/>
        <rFont val="Noto Sans JP"/>
        <family val="2"/>
      </rPr>
      <t xml:space="preserve">排出事業者責任に基づく措置に係るチェックリスト（環境省 </t>
    </r>
    <r>
      <rPr>
        <sz val="10"/>
        <rFont val="Arial"/>
        <family val="0"/>
        <charset val="1"/>
      </rPr>
      <t xml:space="preserve">https://www.env.go.jp/recycle/waste/haisyutsu.html</t>
    </r>
    <r>
      <rPr>
        <sz val="10"/>
        <rFont val="Noto Sans JP"/>
        <family val="2"/>
      </rPr>
      <t xml:space="preserve">）</t>
    </r>
  </si>
</sst>
</file>

<file path=xl/styles.xml><?xml version="1.0" encoding="utf-8"?>
<styleSheet xmlns="http://schemas.openxmlformats.org/spreadsheetml/2006/main">
  <numFmts count="6">
    <numFmt numFmtId="164" formatCode="General"/>
    <numFmt numFmtId="165" formatCode="#,##0.###"/>
    <numFmt numFmtId="166" formatCode="#,##0;\(#,##0\);\-"/>
    <numFmt numFmtId="167" formatCode="#,##0.#"/>
    <numFmt numFmtId="168" formatCode="#,##0.00"/>
    <numFmt numFmtId="169" formatCode="#,##0"/>
  </numFmts>
  <fonts count="15">
    <font>
      <sz val="11"/>
      <color theme="1"/>
      <name val="Noto Sans JP"/>
      <family val="2"/>
    </font>
    <font>
      <sz val="10"/>
      <name val="Arial"/>
      <family val="0"/>
    </font>
    <font>
      <sz val="10"/>
      <name val="Arial"/>
      <family val="0"/>
    </font>
    <font>
      <sz val="10"/>
      <name val="Arial"/>
      <family val="0"/>
    </font>
    <font>
      <b val="true"/>
      <sz val="13"/>
      <name val="Noto Sans JP"/>
      <family val="2"/>
    </font>
    <font>
      <b val="true"/>
      <sz val="13"/>
      <name val="Arial"/>
      <family val="0"/>
      <charset val="1"/>
    </font>
    <font>
      <sz val="10"/>
      <name val="Noto Sans JP"/>
      <family val="2"/>
    </font>
    <font>
      <b val="true"/>
      <sz val="10"/>
      <name val="Noto Sans JP"/>
      <family val="2"/>
    </font>
    <font>
      <sz val="10"/>
      <name val="Arial"/>
      <family val="0"/>
      <charset val="1"/>
    </font>
    <font>
      <sz val="10"/>
      <color rgb="FF0000FF"/>
      <name val="Noto Sans JP"/>
      <family val="2"/>
    </font>
    <font>
      <sz val="10"/>
      <color rgb="FF0000FF"/>
      <name val="Arial"/>
      <family val="0"/>
      <charset val="1"/>
    </font>
    <font>
      <b val="true"/>
      <sz val="10"/>
      <color rgb="FFFFFFFF"/>
      <name val="Noto Sans JP"/>
      <family val="2"/>
    </font>
    <font>
      <b val="true"/>
      <sz val="10"/>
      <color rgb="FFFFFFFF"/>
      <name val="Arial"/>
      <family val="0"/>
      <charset val="1"/>
    </font>
    <font>
      <sz val="11"/>
      <color theme="1"/>
      <name val="Calibri"/>
      <family val="2"/>
      <charset val="1"/>
    </font>
    <font>
      <sz val="10"/>
      <name val="Arial"/>
      <family val="2"/>
    </font>
  </fonts>
  <fills count="5">
    <fill>
      <patternFill patternType="none"/>
    </fill>
    <fill>
      <patternFill patternType="gray125"/>
    </fill>
    <fill>
      <patternFill patternType="solid">
        <fgColor rgb="FFFFFFCC"/>
        <bgColor rgb="FFFFFFFF"/>
      </patternFill>
    </fill>
    <fill>
      <patternFill patternType="solid">
        <fgColor rgb="FF1F3A6E"/>
        <bgColor rgb="FF333399"/>
      </patternFill>
    </fill>
    <fill>
      <patternFill patternType="solid">
        <fgColor rgb="FFE8EBF4"/>
        <bgColor rgb="FFFFFFFF"/>
      </patternFill>
    </fill>
  </fills>
  <borders count="2">
    <border diagonalUp="false" diagonalDown="false">
      <left/>
      <right/>
      <top/>
      <bottom/>
      <diagonal/>
    </border>
    <border diagonalUp="false" diagonalDown="false">
      <left style="thin">
        <color rgb="FFB7BEC6"/>
      </left>
      <right style="thin">
        <color rgb="FFB7BEC6"/>
      </right>
      <top style="thin">
        <color rgb="FFB7BEC6"/>
      </top>
      <bottom style="thin">
        <color rgb="FFB7BEC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general" vertical="top" textRotation="0" wrapText="true" indent="0" shrinkToFit="false"/>
      <protection locked="true" hidden="false"/>
    </xf>
    <xf numFmtId="165" fontId="10" fillId="2" borderId="1" xfId="0" applyFont="true" applyBorder="true" applyAlignment="true" applyProtection="false">
      <alignment horizontal="general" vertical="top" textRotation="0" wrapText="true" indent="0" shrinkToFit="false"/>
      <protection locked="true" hidden="false"/>
    </xf>
    <xf numFmtId="166" fontId="10" fillId="2" borderId="1" xfId="0" applyFont="true" applyBorder="true" applyAlignment="true" applyProtection="false">
      <alignment horizontal="general" vertical="top" textRotation="0" wrapText="true" indent="0" shrinkToFit="false"/>
      <protection locked="true" hidden="false"/>
    </xf>
    <xf numFmtId="166" fontId="8" fillId="0"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10" fillId="2" borderId="1" xfId="0" applyFont="tru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EC6"/>
      <rgbColor rgb="FF808080"/>
      <rgbColor rgb="FF9999FF"/>
      <rgbColor rgb="FF993366"/>
      <rgbColor rgb="FFFFFFCC"/>
      <rgbColor rgb="FFE8EB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6E"/>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7.89453125" defaultRowHeight="15" customHeight="false" zeroHeight="false" outlineLevelRow="0" outlineLevelCol="0"/>
  <cols>
    <col collapsed="false" customWidth="true" hidden="false" outlineLevel="0" max="1" min="1" style="0" width="3.64"/>
    <col collapsed="false" customWidth="true" hidden="false" outlineLevel="0" max="2" min="2" style="0" width="87.34"/>
  </cols>
  <sheetData>
    <row r="1" customFormat="false" ht="20.1" hidden="false" customHeight="false" outlineLevel="0" collapsed="false">
      <c r="B1" s="1" t="s">
        <v>0</v>
      </c>
    </row>
    <row r="2" customFormat="false" ht="29.85" hidden="false" customHeight="false" outlineLevel="0" collapsed="false">
      <c r="B2" s="2" t="s">
        <v>1</v>
      </c>
    </row>
    <row r="3" customFormat="false" ht="15" hidden="false" customHeight="false" outlineLevel="0" collapsed="false">
      <c r="B3" s="2"/>
    </row>
    <row r="4" customFormat="false" ht="15" hidden="false" customHeight="false" outlineLevel="0" collapsed="false">
      <c r="B4" s="3" t="s">
        <v>2</v>
      </c>
    </row>
    <row r="5" customFormat="false" ht="15" hidden="false" customHeight="false" outlineLevel="0" collapsed="false">
      <c r="B5" s="2" t="s">
        <v>3</v>
      </c>
    </row>
    <row r="6" customFormat="false" ht="29.85" hidden="false" customHeight="false" outlineLevel="0" collapsed="false">
      <c r="B6" s="2" t="s">
        <v>4</v>
      </c>
    </row>
    <row r="7" customFormat="false" ht="29.85" hidden="false" customHeight="false" outlineLevel="0" collapsed="false">
      <c r="B7" s="2" t="s">
        <v>5</v>
      </c>
    </row>
    <row r="8" customFormat="false" ht="15" hidden="false" customHeight="false" outlineLevel="0" collapsed="false">
      <c r="B8" s="2" t="s">
        <v>6</v>
      </c>
    </row>
    <row r="9" customFormat="false" ht="15" hidden="false" customHeight="false" outlineLevel="0" collapsed="false">
      <c r="B9" s="2"/>
    </row>
    <row r="10" customFormat="false" ht="15" hidden="false" customHeight="false" outlineLevel="0" collapsed="false">
      <c r="B10" s="3" t="s">
        <v>7</v>
      </c>
    </row>
    <row r="11" customFormat="false" ht="29.85" hidden="false" customHeight="false" outlineLevel="0" collapsed="false">
      <c r="B11" s="4" t="s">
        <v>8</v>
      </c>
    </row>
    <row r="12" customFormat="false" ht="15" hidden="false" customHeight="false" outlineLevel="0" collapsed="false">
      <c r="B12" s="4" t="s">
        <v>9</v>
      </c>
    </row>
    <row r="13" customFormat="false" ht="15" hidden="false" customHeight="false" outlineLevel="0" collapsed="false">
      <c r="B13" s="4" t="s">
        <v>10</v>
      </c>
    </row>
    <row r="14" customFormat="false" ht="15" hidden="false" customHeight="false" outlineLevel="0" collapsed="false">
      <c r="B14" s="4" t="s">
        <v>11</v>
      </c>
    </row>
    <row r="15" customFormat="false" ht="15" hidden="false" customHeight="false" outlineLevel="0" collapsed="false">
      <c r="B15" s="2"/>
    </row>
    <row r="16" customFormat="false" ht="15" hidden="false" customHeight="false" outlineLevel="0" collapsed="false">
      <c r="B16" s="3" t="s">
        <v>12</v>
      </c>
    </row>
    <row r="17" customFormat="false" ht="29.85" hidden="false" customHeight="false" outlineLevel="0" collapsed="false">
      <c r="B17" s="2" t="s">
        <v>13</v>
      </c>
    </row>
    <row r="18" customFormat="false" ht="29.85" hidden="false" customHeight="false" outlineLevel="0" collapsed="false">
      <c r="B18" s="2" t="s">
        <v>14</v>
      </c>
    </row>
    <row r="19" customFormat="false" ht="15" hidden="false" customHeight="false" outlineLevel="0" collapsed="false">
      <c r="B19" s="2"/>
    </row>
    <row r="20" customFormat="false" ht="15" hidden="false" customHeight="false" outlineLevel="0" collapsed="false">
      <c r="B20" s="2" t="s">
        <v>15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7.89453125" defaultRowHeight="15" customHeight="false" zeroHeight="false" outlineLevelRow="0" outlineLevelCol="0"/>
  <cols>
    <col collapsed="false" customWidth="true" hidden="false" outlineLevel="0" max="1" min="1" style="0" width="20.01"/>
    <col collapsed="false" customWidth="true" hidden="false" outlineLevel="0" max="2" min="2" style="0" width="18.2"/>
    <col collapsed="false" customWidth="true" hidden="false" outlineLevel="0" max="3" min="3" style="0" width="7.28"/>
    <col collapsed="false" customWidth="true" hidden="false" outlineLevel="0" max="4" min="4" style="0" width="9.1"/>
    <col collapsed="false" customWidth="true" hidden="false" outlineLevel="0" max="5" min="5" style="0" width="14.56"/>
    <col collapsed="false" customWidth="true" hidden="false" outlineLevel="0" max="6" min="6" style="0" width="12.74"/>
    <col collapsed="false" customWidth="true" hidden="false" outlineLevel="0" max="7" min="7" style="0" width="14.56"/>
    <col collapsed="false" customWidth="true" hidden="false" outlineLevel="0" max="8" min="8" style="0" width="12.74"/>
    <col collapsed="false" customWidth="true" hidden="false" outlineLevel="0" max="9" min="9" style="0" width="14.56"/>
    <col collapsed="false" customWidth="true" hidden="false" outlineLevel="0" max="10" min="10" style="0" width="12.74"/>
    <col collapsed="false" customWidth="true" hidden="false" outlineLevel="0" max="11" min="11" style="0" width="30.93"/>
  </cols>
  <sheetData>
    <row r="1" customFormat="false" ht="16.15" hidden="false" customHeight="false" outlineLevel="0" collapsed="false">
      <c r="A1" s="5" t="s">
        <v>16</v>
      </c>
    </row>
    <row r="2" customFormat="false" ht="30" hidden="false" customHeight="true" outlineLevel="0" collapsed="false">
      <c r="A2" s="6" t="s">
        <v>17</v>
      </c>
      <c r="B2" s="6"/>
      <c r="C2" s="6"/>
      <c r="D2" s="6"/>
      <c r="E2" s="6"/>
      <c r="F2" s="6"/>
      <c r="G2" s="6"/>
      <c r="H2" s="6"/>
      <c r="I2" s="6"/>
      <c r="J2" s="6"/>
      <c r="K2" s="6"/>
    </row>
    <row r="3" customFormat="false" ht="15" hidden="false" customHeight="false" outlineLevel="0" collapsed="false">
      <c r="A3" s="7" t="s">
        <v>18</v>
      </c>
      <c r="E3" s="8" t="s">
        <v>19</v>
      </c>
      <c r="F3" s="8"/>
      <c r="G3" s="8" t="s">
        <v>20</v>
      </c>
      <c r="H3" s="8"/>
      <c r="I3" s="8" t="s">
        <v>21</v>
      </c>
      <c r="J3" s="8"/>
    </row>
    <row r="4" customFormat="false" ht="31.5" hidden="false" customHeight="true" outlineLevel="0" collapsed="false">
      <c r="A4" s="9" t="s">
        <v>22</v>
      </c>
      <c r="B4" s="9" t="s">
        <v>23</v>
      </c>
      <c r="C4" s="9" t="s">
        <v>24</v>
      </c>
      <c r="D4" s="9" t="s">
        <v>25</v>
      </c>
      <c r="E4" s="9" t="s">
        <v>26</v>
      </c>
      <c r="F4" s="9" t="s">
        <v>27</v>
      </c>
      <c r="G4" s="9" t="s">
        <v>28</v>
      </c>
      <c r="H4" s="9" t="s">
        <v>29</v>
      </c>
      <c r="I4" s="9" t="s">
        <v>30</v>
      </c>
      <c r="J4" s="9" t="s">
        <v>31</v>
      </c>
      <c r="K4" s="9" t="s">
        <v>32</v>
      </c>
    </row>
    <row r="5" customFormat="false" ht="15" hidden="false" customHeight="false" outlineLevel="0" collapsed="false">
      <c r="A5" s="10" t="s">
        <v>33</v>
      </c>
      <c r="B5" s="11" t="s">
        <v>34</v>
      </c>
      <c r="C5" s="12" t="s">
        <v>35</v>
      </c>
      <c r="D5" s="13" t="n">
        <v>12</v>
      </c>
      <c r="E5" s="14" t="n">
        <v>8000</v>
      </c>
      <c r="F5" s="15" t="n">
        <f aca="false">IF(OR(D5="",E5=""),"",D5*E5)</f>
        <v>96000</v>
      </c>
      <c r="G5" s="14" t="n">
        <v>8500</v>
      </c>
      <c r="H5" s="15" t="n">
        <f aca="false">IF(OR(D5="",G5=""),"",D5*G5)</f>
        <v>102000</v>
      </c>
      <c r="I5" s="14" t="n">
        <v>7800</v>
      </c>
      <c r="J5" s="15" t="n">
        <f aca="false">IF(OR(D5="",I5=""),"",D5*I5)</f>
        <v>93600</v>
      </c>
      <c r="K5" s="10" t="s">
        <v>36</v>
      </c>
    </row>
    <row r="6" customFormat="false" ht="15" hidden="false" customHeight="false" outlineLevel="0" collapsed="false">
      <c r="A6" s="10"/>
      <c r="B6" s="11" t="s">
        <v>37</v>
      </c>
      <c r="C6" s="12" t="s">
        <v>35</v>
      </c>
      <c r="D6" s="13" t="n">
        <v>12</v>
      </c>
      <c r="E6" s="14" t="n">
        <v>22000</v>
      </c>
      <c r="F6" s="15" t="n">
        <f aca="false">IF(OR(D6="",E6=""),"",D6*E6)</f>
        <v>264000</v>
      </c>
      <c r="G6" s="14" t="n">
        <v>21000</v>
      </c>
      <c r="H6" s="15" t="n">
        <f aca="false">IF(OR(D6="",G6=""),"",D6*G6)</f>
        <v>252000</v>
      </c>
      <c r="I6" s="14" t="n">
        <v>24000</v>
      </c>
      <c r="J6" s="15" t="n">
        <f aca="false">IF(OR(D6="",I6=""),"",D6*I6)</f>
        <v>288000</v>
      </c>
      <c r="K6" s="10"/>
    </row>
    <row r="7" customFormat="false" ht="15" hidden="false" customHeight="false" outlineLevel="0" collapsed="false">
      <c r="A7" s="10"/>
      <c r="B7" s="11" t="s">
        <v>38</v>
      </c>
      <c r="C7" s="12" t="s">
        <v>35</v>
      </c>
      <c r="D7" s="13" t="n">
        <v>12</v>
      </c>
      <c r="E7" s="14"/>
      <c r="F7" s="15" t="str">
        <f aca="false">IF(OR(D7="",E7=""),"",D7*E7)</f>
        <v/>
      </c>
      <c r="G7" s="14"/>
      <c r="H7" s="15" t="str">
        <f aca="false">IF(OR(D7="",G7=""),"",D7*G7)</f>
        <v/>
      </c>
      <c r="I7" s="14"/>
      <c r="J7" s="15" t="str">
        <f aca="false">IF(OR(D7="",I7=""),"",D7*I7)</f>
        <v/>
      </c>
      <c r="K7" s="10"/>
    </row>
    <row r="8" customFormat="false" ht="15" hidden="false" customHeight="false" outlineLevel="0" collapsed="false">
      <c r="A8" s="10"/>
      <c r="B8" s="11" t="s">
        <v>39</v>
      </c>
      <c r="C8" s="12" t="s">
        <v>35</v>
      </c>
      <c r="D8" s="13" t="n">
        <v>12</v>
      </c>
      <c r="E8" s="14" t="n">
        <v>1000</v>
      </c>
      <c r="F8" s="15" t="n">
        <f aca="false">IF(OR(D8="",E8=""),"",D8*E8)</f>
        <v>12000</v>
      </c>
      <c r="G8" s="14" t="n">
        <v>1000</v>
      </c>
      <c r="H8" s="15" t="n">
        <f aca="false">IF(OR(D8="",G8=""),"",D8*G8)</f>
        <v>12000</v>
      </c>
      <c r="I8" s="14" t="n">
        <v>1000</v>
      </c>
      <c r="J8" s="15" t="n">
        <f aca="false">IF(OR(D8="",I8=""),"",D8*I8)</f>
        <v>12000</v>
      </c>
      <c r="K8" s="10" t="s">
        <v>40</v>
      </c>
    </row>
    <row r="9" customFormat="false" ht="15" hidden="false" customHeight="false" outlineLevel="0" collapsed="false">
      <c r="A9" s="10"/>
      <c r="B9" s="11" t="s">
        <v>41</v>
      </c>
      <c r="C9" s="12" t="s">
        <v>35</v>
      </c>
      <c r="D9" s="13" t="n">
        <v>12</v>
      </c>
      <c r="E9" s="14"/>
      <c r="F9" s="15" t="str">
        <f aca="false">IF(OR(D9="",E9=""),"",D9*E9)</f>
        <v/>
      </c>
      <c r="G9" s="14"/>
      <c r="H9" s="15" t="str">
        <f aca="false">IF(OR(D9="",G9=""),"",D9*G9)</f>
        <v/>
      </c>
      <c r="I9" s="14"/>
      <c r="J9" s="15" t="str">
        <f aca="false">IF(OR(D9="",I9=""),"",D9*I9)</f>
        <v/>
      </c>
      <c r="K9" s="10"/>
    </row>
    <row r="10" customFormat="false" ht="15" hidden="false" customHeight="false" outlineLevel="0" collapsed="false">
      <c r="A10" s="16" t="str">
        <f aca="false">IF(A5="","品目小計",A5&amp;" 小計")</f>
        <v>汚泥（記入例） 小計</v>
      </c>
      <c r="B10" s="16" t="s">
        <v>42</v>
      </c>
      <c r="C10" s="16"/>
      <c r="D10" s="17"/>
      <c r="E10" s="18"/>
      <c r="F10" s="18" t="n">
        <f aca="false">SUM(F5:F9)</f>
        <v>372000</v>
      </c>
      <c r="G10" s="18"/>
      <c r="H10" s="18" t="n">
        <f aca="false">SUM(H5:H9)</f>
        <v>366000</v>
      </c>
      <c r="I10" s="18"/>
      <c r="J10" s="18" t="n">
        <f aca="false">SUM(J5:J9)</f>
        <v>393600</v>
      </c>
      <c r="K10" s="16"/>
    </row>
    <row r="11" customFormat="false" ht="15" hidden="false" customHeight="false" outlineLevel="0" collapsed="false">
      <c r="A11" s="10"/>
      <c r="B11" s="11" t="s">
        <v>34</v>
      </c>
      <c r="C11" s="10"/>
      <c r="D11" s="13"/>
      <c r="E11" s="14"/>
      <c r="F11" s="15" t="str">
        <f aca="false">IF(OR(D11="",E11=""),"",D11*E11)</f>
        <v/>
      </c>
      <c r="G11" s="14"/>
      <c r="H11" s="15" t="str">
        <f aca="false">IF(OR(D11="",G11=""),"",D11*G11)</f>
        <v/>
      </c>
      <c r="I11" s="14"/>
      <c r="J11" s="15" t="str">
        <f aca="false">IF(OR(D11="",I11=""),"",D11*I11)</f>
        <v/>
      </c>
      <c r="K11" s="10"/>
    </row>
    <row r="12" customFormat="false" ht="15" hidden="false" customHeight="false" outlineLevel="0" collapsed="false">
      <c r="A12" s="10"/>
      <c r="B12" s="11" t="s">
        <v>37</v>
      </c>
      <c r="C12" s="10"/>
      <c r="D12" s="13"/>
      <c r="E12" s="14"/>
      <c r="F12" s="15" t="str">
        <f aca="false">IF(OR(D12="",E12=""),"",D12*E12)</f>
        <v/>
      </c>
      <c r="G12" s="14"/>
      <c r="H12" s="15" t="str">
        <f aca="false">IF(OR(D12="",G12=""),"",D12*G12)</f>
        <v/>
      </c>
      <c r="I12" s="14"/>
      <c r="J12" s="15" t="str">
        <f aca="false">IF(OR(D12="",I12=""),"",D12*I12)</f>
        <v/>
      </c>
      <c r="K12" s="10"/>
    </row>
    <row r="13" customFormat="false" ht="15" hidden="false" customHeight="false" outlineLevel="0" collapsed="false">
      <c r="A13" s="10"/>
      <c r="B13" s="11" t="s">
        <v>38</v>
      </c>
      <c r="C13" s="10"/>
      <c r="D13" s="13"/>
      <c r="E13" s="14"/>
      <c r="F13" s="15" t="str">
        <f aca="false">IF(OR(D13="",E13=""),"",D13*E13)</f>
        <v/>
      </c>
      <c r="G13" s="14"/>
      <c r="H13" s="15" t="str">
        <f aca="false">IF(OR(D13="",G13=""),"",D13*G13)</f>
        <v/>
      </c>
      <c r="I13" s="14"/>
      <c r="J13" s="15" t="str">
        <f aca="false">IF(OR(D13="",I13=""),"",D13*I13)</f>
        <v/>
      </c>
      <c r="K13" s="10"/>
    </row>
    <row r="14" customFormat="false" ht="15" hidden="false" customHeight="false" outlineLevel="0" collapsed="false">
      <c r="A14" s="10"/>
      <c r="B14" s="11" t="s">
        <v>39</v>
      </c>
      <c r="C14" s="10"/>
      <c r="D14" s="13"/>
      <c r="E14" s="14"/>
      <c r="F14" s="15" t="str">
        <f aca="false">IF(OR(D14="",E14=""),"",D14*E14)</f>
        <v/>
      </c>
      <c r="G14" s="14"/>
      <c r="H14" s="15" t="str">
        <f aca="false">IF(OR(D14="",G14=""),"",D14*G14)</f>
        <v/>
      </c>
      <c r="I14" s="14"/>
      <c r="J14" s="15" t="str">
        <f aca="false">IF(OR(D14="",I14=""),"",D14*I14)</f>
        <v/>
      </c>
      <c r="K14" s="10"/>
    </row>
    <row r="15" customFormat="false" ht="15" hidden="false" customHeight="false" outlineLevel="0" collapsed="false">
      <c r="A15" s="10"/>
      <c r="B15" s="11" t="s">
        <v>41</v>
      </c>
      <c r="C15" s="10"/>
      <c r="D15" s="13"/>
      <c r="E15" s="14"/>
      <c r="F15" s="15" t="str">
        <f aca="false">IF(OR(D15="",E15=""),"",D15*E15)</f>
        <v/>
      </c>
      <c r="G15" s="14"/>
      <c r="H15" s="15" t="str">
        <f aca="false">IF(OR(D15="",G15=""),"",D15*G15)</f>
        <v/>
      </c>
      <c r="I15" s="14"/>
      <c r="J15" s="15" t="str">
        <f aca="false">IF(OR(D15="",I15=""),"",D15*I15)</f>
        <v/>
      </c>
      <c r="K15" s="10"/>
    </row>
    <row r="16" customFormat="false" ht="15" hidden="false" customHeight="false" outlineLevel="0" collapsed="false">
      <c r="A16" s="16" t="str">
        <f aca="false">IF(A11="","品目小計",A11&amp;" 小計")</f>
        <v>品目小計</v>
      </c>
      <c r="B16" s="16" t="s">
        <v>42</v>
      </c>
      <c r="C16" s="16"/>
      <c r="D16" s="17"/>
      <c r="E16" s="18"/>
      <c r="F16" s="18" t="n">
        <f aca="false">SUM(F11:F15)</f>
        <v>0</v>
      </c>
      <c r="G16" s="18"/>
      <c r="H16" s="18" t="n">
        <f aca="false">SUM(H11:H15)</f>
        <v>0</v>
      </c>
      <c r="I16" s="18"/>
      <c r="J16" s="18" t="n">
        <f aca="false">SUM(J11:J15)</f>
        <v>0</v>
      </c>
      <c r="K16" s="16"/>
    </row>
    <row r="17" customFormat="false" ht="15" hidden="false" customHeight="false" outlineLevel="0" collapsed="false">
      <c r="A17" s="10"/>
      <c r="B17" s="11" t="s">
        <v>34</v>
      </c>
      <c r="C17" s="10"/>
      <c r="D17" s="13"/>
      <c r="E17" s="14"/>
      <c r="F17" s="15" t="str">
        <f aca="false">IF(OR(D17="",E17=""),"",D17*E17)</f>
        <v/>
      </c>
      <c r="G17" s="14"/>
      <c r="H17" s="15" t="str">
        <f aca="false">IF(OR(D17="",G17=""),"",D17*G17)</f>
        <v/>
      </c>
      <c r="I17" s="14"/>
      <c r="J17" s="15" t="str">
        <f aca="false">IF(OR(D17="",I17=""),"",D17*I17)</f>
        <v/>
      </c>
      <c r="K17" s="10"/>
    </row>
    <row r="18" customFormat="false" ht="15" hidden="false" customHeight="false" outlineLevel="0" collapsed="false">
      <c r="A18" s="10"/>
      <c r="B18" s="11" t="s">
        <v>37</v>
      </c>
      <c r="C18" s="10"/>
      <c r="D18" s="13"/>
      <c r="E18" s="14"/>
      <c r="F18" s="15" t="str">
        <f aca="false">IF(OR(D18="",E18=""),"",D18*E18)</f>
        <v/>
      </c>
      <c r="G18" s="14"/>
      <c r="H18" s="15" t="str">
        <f aca="false">IF(OR(D18="",G18=""),"",D18*G18)</f>
        <v/>
      </c>
      <c r="I18" s="14"/>
      <c r="J18" s="15" t="str">
        <f aca="false">IF(OR(D18="",I18=""),"",D18*I18)</f>
        <v/>
      </c>
      <c r="K18" s="10"/>
    </row>
    <row r="19" customFormat="false" ht="15" hidden="false" customHeight="false" outlineLevel="0" collapsed="false">
      <c r="A19" s="10"/>
      <c r="B19" s="11" t="s">
        <v>38</v>
      </c>
      <c r="C19" s="10"/>
      <c r="D19" s="13"/>
      <c r="E19" s="14"/>
      <c r="F19" s="15" t="str">
        <f aca="false">IF(OR(D19="",E19=""),"",D19*E19)</f>
        <v/>
      </c>
      <c r="G19" s="14"/>
      <c r="H19" s="15" t="str">
        <f aca="false">IF(OR(D19="",G19=""),"",D19*G19)</f>
        <v/>
      </c>
      <c r="I19" s="14"/>
      <c r="J19" s="15" t="str">
        <f aca="false">IF(OR(D19="",I19=""),"",D19*I19)</f>
        <v/>
      </c>
      <c r="K19" s="10"/>
    </row>
    <row r="20" customFormat="false" ht="15" hidden="false" customHeight="false" outlineLevel="0" collapsed="false">
      <c r="A20" s="10"/>
      <c r="B20" s="11" t="s">
        <v>39</v>
      </c>
      <c r="C20" s="10"/>
      <c r="D20" s="13"/>
      <c r="E20" s="14"/>
      <c r="F20" s="15" t="str">
        <f aca="false">IF(OR(D20="",E20=""),"",D20*E20)</f>
        <v/>
      </c>
      <c r="G20" s="14"/>
      <c r="H20" s="15" t="str">
        <f aca="false">IF(OR(D20="",G20=""),"",D20*G20)</f>
        <v/>
      </c>
      <c r="I20" s="14"/>
      <c r="J20" s="15" t="str">
        <f aca="false">IF(OR(D20="",I20=""),"",D20*I20)</f>
        <v/>
      </c>
      <c r="K20" s="10"/>
    </row>
    <row r="21" customFormat="false" ht="15" hidden="false" customHeight="false" outlineLevel="0" collapsed="false">
      <c r="A21" s="10"/>
      <c r="B21" s="11" t="s">
        <v>41</v>
      </c>
      <c r="C21" s="10"/>
      <c r="D21" s="13"/>
      <c r="E21" s="14"/>
      <c r="F21" s="15" t="str">
        <f aca="false">IF(OR(D21="",E21=""),"",D21*E21)</f>
        <v/>
      </c>
      <c r="G21" s="14"/>
      <c r="H21" s="15" t="str">
        <f aca="false">IF(OR(D21="",G21=""),"",D21*G21)</f>
        <v/>
      </c>
      <c r="I21" s="14"/>
      <c r="J21" s="15" t="str">
        <f aca="false">IF(OR(D21="",I21=""),"",D21*I21)</f>
        <v/>
      </c>
      <c r="K21" s="10"/>
    </row>
    <row r="22" customFormat="false" ht="15" hidden="false" customHeight="false" outlineLevel="0" collapsed="false">
      <c r="A22" s="16" t="str">
        <f aca="false">IF(A17="","品目小計",A17&amp;" 小計")</f>
        <v>品目小計</v>
      </c>
      <c r="B22" s="16" t="s">
        <v>42</v>
      </c>
      <c r="C22" s="16"/>
      <c r="D22" s="17"/>
      <c r="E22" s="18"/>
      <c r="F22" s="18" t="n">
        <f aca="false">SUM(F17:F21)</f>
        <v>0</v>
      </c>
      <c r="G22" s="18"/>
      <c r="H22" s="18" t="n">
        <f aca="false">SUM(H17:H21)</f>
        <v>0</v>
      </c>
      <c r="I22" s="18"/>
      <c r="J22" s="18" t="n">
        <f aca="false">SUM(J17:J21)</f>
        <v>0</v>
      </c>
      <c r="K22" s="16"/>
    </row>
    <row r="23" customFormat="false" ht="15" hidden="false" customHeight="false" outlineLevel="0" collapsed="false">
      <c r="A23" s="10"/>
      <c r="B23" s="11" t="s">
        <v>34</v>
      </c>
      <c r="C23" s="10"/>
      <c r="D23" s="13"/>
      <c r="E23" s="14"/>
      <c r="F23" s="15" t="str">
        <f aca="false">IF(OR(D23="",E23=""),"",D23*E23)</f>
        <v/>
      </c>
      <c r="G23" s="14"/>
      <c r="H23" s="15" t="str">
        <f aca="false">IF(OR(D23="",G23=""),"",D23*G23)</f>
        <v/>
      </c>
      <c r="I23" s="14"/>
      <c r="J23" s="15" t="str">
        <f aca="false">IF(OR(D23="",I23=""),"",D23*I23)</f>
        <v/>
      </c>
      <c r="K23" s="10"/>
    </row>
    <row r="24" customFormat="false" ht="15" hidden="false" customHeight="false" outlineLevel="0" collapsed="false">
      <c r="A24" s="10"/>
      <c r="B24" s="11" t="s">
        <v>37</v>
      </c>
      <c r="C24" s="10"/>
      <c r="D24" s="13"/>
      <c r="E24" s="14"/>
      <c r="F24" s="15" t="str">
        <f aca="false">IF(OR(D24="",E24=""),"",D24*E24)</f>
        <v/>
      </c>
      <c r="G24" s="14"/>
      <c r="H24" s="15" t="str">
        <f aca="false">IF(OR(D24="",G24=""),"",D24*G24)</f>
        <v/>
      </c>
      <c r="I24" s="14"/>
      <c r="J24" s="15" t="str">
        <f aca="false">IF(OR(D24="",I24=""),"",D24*I24)</f>
        <v/>
      </c>
      <c r="K24" s="10"/>
    </row>
    <row r="25" customFormat="false" ht="15" hidden="false" customHeight="false" outlineLevel="0" collapsed="false">
      <c r="A25" s="10"/>
      <c r="B25" s="11" t="s">
        <v>38</v>
      </c>
      <c r="C25" s="10"/>
      <c r="D25" s="13"/>
      <c r="E25" s="14"/>
      <c r="F25" s="15" t="str">
        <f aca="false">IF(OR(D25="",E25=""),"",D25*E25)</f>
        <v/>
      </c>
      <c r="G25" s="14"/>
      <c r="H25" s="15" t="str">
        <f aca="false">IF(OR(D25="",G25=""),"",D25*G25)</f>
        <v/>
      </c>
      <c r="I25" s="14"/>
      <c r="J25" s="15" t="str">
        <f aca="false">IF(OR(D25="",I25=""),"",D25*I25)</f>
        <v/>
      </c>
      <c r="K25" s="10"/>
    </row>
    <row r="26" customFormat="false" ht="15" hidden="false" customHeight="false" outlineLevel="0" collapsed="false">
      <c r="A26" s="10"/>
      <c r="B26" s="11" t="s">
        <v>39</v>
      </c>
      <c r="C26" s="10"/>
      <c r="D26" s="13"/>
      <c r="E26" s="14"/>
      <c r="F26" s="15" t="str">
        <f aca="false">IF(OR(D26="",E26=""),"",D26*E26)</f>
        <v/>
      </c>
      <c r="G26" s="14"/>
      <c r="H26" s="15" t="str">
        <f aca="false">IF(OR(D26="",G26=""),"",D26*G26)</f>
        <v/>
      </c>
      <c r="I26" s="14"/>
      <c r="J26" s="15" t="str">
        <f aca="false">IF(OR(D26="",I26=""),"",D26*I26)</f>
        <v/>
      </c>
      <c r="K26" s="10"/>
    </row>
    <row r="27" customFormat="false" ht="15" hidden="false" customHeight="false" outlineLevel="0" collapsed="false">
      <c r="A27" s="10"/>
      <c r="B27" s="11" t="s">
        <v>41</v>
      </c>
      <c r="C27" s="10"/>
      <c r="D27" s="13"/>
      <c r="E27" s="14"/>
      <c r="F27" s="15" t="str">
        <f aca="false">IF(OR(D27="",E27=""),"",D27*E27)</f>
        <v/>
      </c>
      <c r="G27" s="14"/>
      <c r="H27" s="15" t="str">
        <f aca="false">IF(OR(D27="",G27=""),"",D27*G27)</f>
        <v/>
      </c>
      <c r="I27" s="14"/>
      <c r="J27" s="15" t="str">
        <f aca="false">IF(OR(D27="",I27=""),"",D27*I27)</f>
        <v/>
      </c>
      <c r="K27" s="10"/>
    </row>
    <row r="28" customFormat="false" ht="15" hidden="false" customHeight="false" outlineLevel="0" collapsed="false">
      <c r="A28" s="16" t="str">
        <f aca="false">IF(A23="","品目小計",A23&amp;" 小計")</f>
        <v>品目小計</v>
      </c>
      <c r="B28" s="16" t="s">
        <v>42</v>
      </c>
      <c r="C28" s="16"/>
      <c r="D28" s="17"/>
      <c r="E28" s="18"/>
      <c r="F28" s="18" t="n">
        <f aca="false">SUM(F23:F27)</f>
        <v>0</v>
      </c>
      <c r="G28" s="18"/>
      <c r="H28" s="18" t="n">
        <f aca="false">SUM(H23:H27)</f>
        <v>0</v>
      </c>
      <c r="I28" s="18"/>
      <c r="J28" s="18" t="n">
        <f aca="false">SUM(J23:J27)</f>
        <v>0</v>
      </c>
      <c r="K28" s="16"/>
    </row>
    <row r="29" customFormat="false" ht="15" hidden="false" customHeight="false" outlineLevel="0" collapsed="false">
      <c r="A29" s="16" t="s">
        <v>43</v>
      </c>
      <c r="B29" s="16" t="s">
        <v>44</v>
      </c>
      <c r="C29" s="16"/>
      <c r="D29" s="17"/>
      <c r="E29" s="18"/>
      <c r="F29" s="18" t="n">
        <f aca="false">SUMIF($B$5:$B$28,"&lt;&gt;小計（税抜）",F5:F28)</f>
        <v>372000</v>
      </c>
      <c r="G29" s="18"/>
      <c r="H29" s="18" t="n">
        <f aca="false">SUMIF($B$5:$B$28,"&lt;&gt;小計（税抜）",H5:H28)</f>
        <v>366000</v>
      </c>
      <c r="I29" s="18"/>
      <c r="J29" s="18" t="n">
        <f aca="false">SUMIF($B$5:$B$28,"&lt;&gt;小計（税抜）",J5:J28)</f>
        <v>393600</v>
      </c>
      <c r="K29" s="16"/>
    </row>
    <row r="30" customFormat="false" ht="15" hidden="false" customHeight="false" outlineLevel="0" collapsed="false">
      <c r="A30" s="19" t="s">
        <v>45</v>
      </c>
      <c r="B30" s="19"/>
      <c r="C30" s="19"/>
      <c r="D30" s="20"/>
      <c r="E30" s="21"/>
      <c r="F30" s="21" t="n">
        <f aca="false">SUMIF($B$5:$B$28,"収集運搬費",F5:F28)</f>
        <v>96000</v>
      </c>
      <c r="G30" s="21"/>
      <c r="H30" s="21" t="n">
        <f aca="false">SUMIF($B$5:$B$28,"収集運搬費",H5:H28)</f>
        <v>102000</v>
      </c>
      <c r="I30" s="21"/>
      <c r="J30" s="21" t="n">
        <f aca="false">SUMIF($B$5:$B$28,"収集運搬費",J5:J28)</f>
        <v>93600</v>
      </c>
      <c r="K30" s="19"/>
    </row>
    <row r="31" customFormat="false" ht="15" hidden="false" customHeight="false" outlineLevel="0" collapsed="false">
      <c r="A31" s="19" t="s">
        <v>46</v>
      </c>
      <c r="B31" s="19"/>
      <c r="C31" s="19"/>
      <c r="D31" s="20"/>
      <c r="E31" s="21"/>
      <c r="F31" s="21" t="n">
        <f aca="false">SUMIF($B$5:$B$28,"処分費（中間処理）",F5:F28)</f>
        <v>264000</v>
      </c>
      <c r="G31" s="21"/>
      <c r="H31" s="21" t="n">
        <f aca="false">SUMIF($B$5:$B$28,"処分費（中間処理）",H5:H28)</f>
        <v>252000</v>
      </c>
      <c r="I31" s="21"/>
      <c r="J31" s="21" t="n">
        <f aca="false">SUMIF($B$5:$B$28,"処分費（中間処理）",J5:J28)</f>
        <v>288000</v>
      </c>
      <c r="K31" s="19"/>
    </row>
    <row r="32" customFormat="false" ht="15" hidden="false" customHeight="false" outlineLevel="0" collapsed="false">
      <c r="A32" s="19" t="s">
        <v>47</v>
      </c>
      <c r="B32" s="19"/>
      <c r="C32" s="19"/>
      <c r="D32" s="20"/>
      <c r="E32" s="21"/>
      <c r="F32" s="21" t="n">
        <f aca="false">SUMIF($B$5:$B$28,"処分費（最終処分）",F5:F28)</f>
        <v>0</v>
      </c>
      <c r="G32" s="21"/>
      <c r="H32" s="21" t="n">
        <f aca="false">SUMIF($B$5:$B$28,"処分費（最終処分）",H5:H28)</f>
        <v>0</v>
      </c>
      <c r="I32" s="21"/>
      <c r="J32" s="21" t="n">
        <f aca="false">SUMIF($B$5:$B$28,"処分費（最終処分）",J5:J28)</f>
        <v>0</v>
      </c>
      <c r="K32" s="19"/>
    </row>
    <row r="33" customFormat="false" ht="15" hidden="false" customHeight="false" outlineLevel="0" collapsed="false">
      <c r="A33" s="19" t="s">
        <v>48</v>
      </c>
      <c r="B33" s="19"/>
      <c r="C33" s="19"/>
      <c r="D33" s="20"/>
      <c r="E33" s="21"/>
      <c r="F33" s="21" t="n">
        <f aca="false">SUMIF($B$5:$B$28,"産業廃棄物税",F5:F28)</f>
        <v>12000</v>
      </c>
      <c r="G33" s="21"/>
      <c r="H33" s="21" t="n">
        <f aca="false">SUMIF($B$5:$B$28,"産業廃棄物税",H5:H28)</f>
        <v>12000</v>
      </c>
      <c r="I33" s="21"/>
      <c r="J33" s="21" t="n">
        <f aca="false">SUMIF($B$5:$B$28,"産業廃棄物税",J5:J28)</f>
        <v>12000</v>
      </c>
      <c r="K33" s="19"/>
    </row>
    <row r="34" customFormat="false" ht="15" hidden="false" customHeight="false" outlineLevel="0" collapsed="false">
      <c r="A34" s="19" t="s">
        <v>49</v>
      </c>
      <c r="B34" s="19"/>
      <c r="C34" s="19"/>
      <c r="D34" s="20"/>
      <c r="E34" s="21"/>
      <c r="F34" s="21" t="n">
        <f aca="false">SUMIF($B$5:$B$28,"その他",F5:F28)</f>
        <v>0</v>
      </c>
      <c r="G34" s="21"/>
      <c r="H34" s="21" t="n">
        <f aca="false">SUMIF($B$5:$B$28,"その他",H5:H28)</f>
        <v>0</v>
      </c>
      <c r="I34" s="21"/>
      <c r="J34" s="21" t="n">
        <f aca="false">SUMIF($B$5:$B$28,"その他",J5:J28)</f>
        <v>0</v>
      </c>
      <c r="K34" s="19"/>
    </row>
    <row r="35" customFormat="false" ht="17.15" hidden="false" customHeight="false" outlineLevel="0" collapsed="false">
      <c r="A35" s="22" t="s">
        <v>50</v>
      </c>
      <c r="B35" s="23"/>
      <c r="C35" s="23"/>
      <c r="D35" s="24" t="n">
        <v>0.1</v>
      </c>
      <c r="E35" s="25"/>
      <c r="F35" s="25" t="n">
        <f aca="false">ROUND(F29*$D$35,0)</f>
        <v>37200</v>
      </c>
      <c r="G35" s="25"/>
      <c r="H35" s="25" t="n">
        <f aca="false">ROUND(H29*$D$35,0)</f>
        <v>36600</v>
      </c>
      <c r="I35" s="25"/>
      <c r="J35" s="25" t="n">
        <f aca="false">ROUND(J29*$D$35,0)</f>
        <v>39360</v>
      </c>
      <c r="K35" s="23" t="s">
        <v>51</v>
      </c>
    </row>
    <row r="36" customFormat="false" ht="15" hidden="false" customHeight="false" outlineLevel="0" collapsed="false">
      <c r="A36" s="16" t="s">
        <v>52</v>
      </c>
      <c r="B36" s="16"/>
      <c r="C36" s="16"/>
      <c r="D36" s="17"/>
      <c r="E36" s="18"/>
      <c r="F36" s="18" t="n">
        <f aca="false">F29+F35</f>
        <v>409200</v>
      </c>
      <c r="G36" s="18"/>
      <c r="H36" s="18" t="n">
        <f aca="false">H29+H35</f>
        <v>402600</v>
      </c>
      <c r="I36" s="18"/>
      <c r="J36" s="18" t="n">
        <f aca="false">J29+J35</f>
        <v>432960</v>
      </c>
      <c r="K36" s="16"/>
    </row>
    <row r="37" customFormat="false" ht="15" hidden="false" customHeight="false" outlineLevel="0" collapsed="false">
      <c r="D37" s="26"/>
      <c r="E37" s="27"/>
      <c r="F37" s="27"/>
      <c r="G37" s="27"/>
      <c r="H37" s="27"/>
      <c r="I37" s="27"/>
      <c r="J37" s="27"/>
    </row>
    <row r="38" customFormat="false" ht="15" hidden="false" customHeight="false" outlineLevel="0" collapsed="false">
      <c r="A38" s="28" t="s">
        <v>53</v>
      </c>
      <c r="B38" s="28"/>
      <c r="C38" s="28"/>
      <c r="D38" s="28"/>
      <c r="E38" s="28"/>
      <c r="F38" s="28"/>
      <c r="G38" s="28"/>
      <c r="H38" s="28"/>
      <c r="I38" s="28"/>
      <c r="J38" s="28"/>
      <c r="K38" s="28"/>
    </row>
  </sheetData>
  <mergeCells count="5">
    <mergeCell ref="A2:K2"/>
    <mergeCell ref="E3:F3"/>
    <mergeCell ref="G3:H3"/>
    <mergeCell ref="I3:J3"/>
    <mergeCell ref="A38:K3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7.89453125" defaultRowHeight="15" customHeight="false" zeroHeight="false" outlineLevelRow="0" outlineLevelCol="0"/>
  <cols>
    <col collapsed="false" customWidth="true" hidden="false" outlineLevel="0" max="1" min="1" style="0" width="9.1"/>
    <col collapsed="false" customWidth="true" hidden="false" outlineLevel="0" max="2" min="2" style="0" width="18.2"/>
    <col collapsed="false" customWidth="true" hidden="false" outlineLevel="0" max="3" min="3" style="0" width="16.38"/>
    <col collapsed="false" customWidth="true" hidden="false" outlineLevel="0" max="4" min="4" style="0" width="10.92"/>
    <col collapsed="false" customWidth="true" hidden="false" outlineLevel="0" max="5" min="5" style="0" width="14.56"/>
    <col collapsed="false" customWidth="true" hidden="false" outlineLevel="0" max="6" min="6" style="0" width="16.38"/>
    <col collapsed="false" customWidth="true" hidden="false" outlineLevel="0" max="8" min="7" style="0" width="10.92"/>
    <col collapsed="false" customWidth="true" hidden="false" outlineLevel="0" max="9" min="9" style="0" width="12.74"/>
    <col collapsed="false" customWidth="true" hidden="false" outlineLevel="0" max="11" min="10" style="0" width="10.92"/>
  </cols>
  <sheetData>
    <row r="1" customFormat="false" ht="20.1" hidden="false" customHeight="false" outlineLevel="0" collapsed="false">
      <c r="A1" s="5" t="s">
        <v>54</v>
      </c>
    </row>
    <row r="2" customFormat="false" ht="43.5" hidden="false" customHeight="true" outlineLevel="0" collapsed="false">
      <c r="A2" s="6" t="s">
        <v>55</v>
      </c>
      <c r="B2" s="6"/>
      <c r="C2" s="6"/>
      <c r="D2" s="6"/>
      <c r="E2" s="6"/>
      <c r="F2" s="6"/>
      <c r="G2" s="6"/>
      <c r="H2" s="6"/>
      <c r="I2" s="6"/>
      <c r="J2" s="6"/>
    </row>
    <row r="4" customFormat="false" ht="39.75" hidden="false" customHeight="true" outlineLevel="0" collapsed="false">
      <c r="A4" s="9" t="s">
        <v>56</v>
      </c>
      <c r="B4" s="9" t="s">
        <v>57</v>
      </c>
      <c r="C4" s="9" t="s">
        <v>23</v>
      </c>
      <c r="D4" s="9" t="s">
        <v>58</v>
      </c>
      <c r="E4" s="9" t="s">
        <v>59</v>
      </c>
      <c r="F4" s="9" t="s">
        <v>60</v>
      </c>
      <c r="G4" s="9" t="s">
        <v>61</v>
      </c>
      <c r="H4" s="9" t="s">
        <v>62</v>
      </c>
      <c r="I4" s="9" t="s">
        <v>63</v>
      </c>
      <c r="J4" s="9" t="s">
        <v>64</v>
      </c>
      <c r="K4" s="9" t="s">
        <v>65</v>
      </c>
    </row>
    <row r="5" customFormat="false" ht="15" hidden="false" customHeight="false" outlineLevel="0" collapsed="false">
      <c r="A5" s="29" t="s">
        <v>66</v>
      </c>
      <c r="B5" s="8" t="s">
        <v>33</v>
      </c>
      <c r="C5" s="8" t="s">
        <v>37</v>
      </c>
      <c r="D5" s="8" t="n">
        <v>12</v>
      </c>
      <c r="E5" s="29" t="s">
        <v>35</v>
      </c>
      <c r="F5" s="8"/>
      <c r="G5" s="30" t="n">
        <f aca="false">IF(D5="","",IF(E5="kg",D5,IF(E5="t",D5*1000,IF(AND(E5="m3",F5&lt;&gt;""),D5*F5*1000,""))))</f>
        <v>12000</v>
      </c>
      <c r="H5" s="20" t="n">
        <f aca="false">IF(G5="","",G5/1000)</f>
        <v>12</v>
      </c>
      <c r="I5" s="8" t="n">
        <v>22000</v>
      </c>
      <c r="J5" s="31" t="n">
        <f aca="false">IF(OR(I5="",G5="",G5=0),"",IF(E5="kg",I5,IF(E5="t",I5/1000,IF(E5="m3",I5*D5/G5,""))))</f>
        <v>22</v>
      </c>
      <c r="K5" s="32" t="n">
        <f aca="false">IF(J5="","",J5*1000)</f>
        <v>22000</v>
      </c>
    </row>
    <row r="6" customFormat="false" ht="15" hidden="false" customHeight="false" outlineLevel="0" collapsed="false">
      <c r="A6" s="29" t="s">
        <v>67</v>
      </c>
      <c r="B6" s="8" t="s">
        <v>33</v>
      </c>
      <c r="C6" s="8" t="s">
        <v>37</v>
      </c>
      <c r="D6" s="8" t="n">
        <v>12000</v>
      </c>
      <c r="E6" s="29" t="s">
        <v>68</v>
      </c>
      <c r="F6" s="8"/>
      <c r="G6" s="30" t="n">
        <f aca="false">IF(D6="","",IF(E6="kg",D6,IF(E6="t",D6*1000,IF(AND(E6="m3",F6&lt;&gt;""),D6*F6*1000,""))))</f>
        <v>12000</v>
      </c>
      <c r="H6" s="20" t="n">
        <f aca="false">IF(G6="","",G6/1000)</f>
        <v>12</v>
      </c>
      <c r="I6" s="8" t="n">
        <v>21</v>
      </c>
      <c r="J6" s="31" t="n">
        <f aca="false">IF(OR(I6="",G6="",G6=0),"",IF(E6="kg",I6,IF(E6="t",I6/1000,IF(E6="m3",I6*D6/G6,""))))</f>
        <v>21</v>
      </c>
      <c r="K6" s="32" t="n">
        <f aca="false">IF(J6="","",J6*1000)</f>
        <v>21000</v>
      </c>
    </row>
    <row r="7" customFormat="false" ht="15" hidden="false" customHeight="false" outlineLevel="0" collapsed="false">
      <c r="A7" s="29" t="s">
        <v>69</v>
      </c>
      <c r="B7" s="8" t="s">
        <v>33</v>
      </c>
      <c r="C7" s="8" t="s">
        <v>37</v>
      </c>
      <c r="D7" s="8" t="n">
        <v>10</v>
      </c>
      <c r="E7" s="29" t="s">
        <v>70</v>
      </c>
      <c r="F7" s="8" t="n">
        <v>1.2</v>
      </c>
      <c r="G7" s="30" t="n">
        <f aca="false">IF(D7="","",IF(E7="kg",D7,IF(E7="t",D7*1000,IF(AND(E7="m3",F7&lt;&gt;""),D7*F7*1000,""))))</f>
        <v>12000</v>
      </c>
      <c r="H7" s="20" t="n">
        <f aca="false">IF(G7="","",G7/1000)</f>
        <v>12</v>
      </c>
      <c r="I7" s="8" t="n">
        <v>26000</v>
      </c>
      <c r="J7" s="31" t="n">
        <f aca="false">IF(OR(I7="",G7="",G7=0),"",IF(E7="kg",I7,IF(E7="t",I7/1000,IF(E7="m3",I7*D7/G7,""))))</f>
        <v>21.6666666666667</v>
      </c>
      <c r="K7" s="32" t="n">
        <f aca="false">IF(J7="","",J7*1000)</f>
        <v>21666.6666666667</v>
      </c>
    </row>
    <row r="8" customFormat="false" ht="15" hidden="false" customHeight="false" outlineLevel="0" collapsed="false">
      <c r="A8" s="8"/>
      <c r="B8" s="8"/>
      <c r="C8" s="8"/>
      <c r="D8" s="8"/>
      <c r="E8" s="8"/>
      <c r="F8" s="8"/>
      <c r="G8" s="30" t="str">
        <f aca="false">IF(D8="","",IF(E8="kg",D8,IF(E8="t",D8*1000,IF(AND(E8="m3",F8&lt;&gt;""),D8*F8*1000,""))))</f>
        <v/>
      </c>
      <c r="H8" s="20" t="str">
        <f aca="false">IF(G8="","",G8/1000)</f>
        <v/>
      </c>
      <c r="I8" s="8"/>
      <c r="J8" s="31" t="str">
        <f aca="false">IF(OR(I8="",G8="",G8=0),"",IF(E8="kg",I8,IF(E8="t",I8/1000,IF(E8="m3",I8*D8/G8,""))))</f>
        <v/>
      </c>
      <c r="K8" s="32" t="str">
        <f aca="false">IF(J8="","",J8*1000)</f>
        <v/>
      </c>
    </row>
    <row r="9" customFormat="false" ht="15" hidden="false" customHeight="false" outlineLevel="0" collapsed="false">
      <c r="A9" s="8"/>
      <c r="B9" s="8"/>
      <c r="C9" s="8"/>
      <c r="D9" s="8"/>
      <c r="E9" s="8"/>
      <c r="F9" s="8"/>
      <c r="G9" s="30" t="str">
        <f aca="false">IF(D9="","",IF(E9="kg",D9,IF(E9="t",D9*1000,IF(AND(E9="m3",F9&lt;&gt;""),D9*F9*1000,""))))</f>
        <v/>
      </c>
      <c r="H9" s="20" t="str">
        <f aca="false">IF(G9="","",G9/1000)</f>
        <v/>
      </c>
      <c r="I9" s="8"/>
      <c r="J9" s="31" t="str">
        <f aca="false">IF(OR(I9="",G9="",G9=0),"",IF(E9="kg",I9,IF(E9="t",I9/1000,IF(E9="m3",I9*D9/G9,""))))</f>
        <v/>
      </c>
      <c r="K9" s="32" t="str">
        <f aca="false">IF(J9="","",J9*1000)</f>
        <v/>
      </c>
    </row>
    <row r="10" customFormat="false" ht="15" hidden="false" customHeight="false" outlineLevel="0" collapsed="false">
      <c r="A10" s="8"/>
      <c r="B10" s="8"/>
      <c r="C10" s="8"/>
      <c r="D10" s="8"/>
      <c r="E10" s="8"/>
      <c r="F10" s="8"/>
      <c r="G10" s="30" t="str">
        <f aca="false">IF(D10="","",IF(E10="kg",D10,IF(E10="t",D10*1000,IF(AND(E10="m3",F10&lt;&gt;""),D10*F10*1000,""))))</f>
        <v/>
      </c>
      <c r="H10" s="20" t="str">
        <f aca="false">IF(G10="","",G10/1000)</f>
        <v/>
      </c>
      <c r="I10" s="8"/>
      <c r="J10" s="31" t="str">
        <f aca="false">IF(OR(I10="",G10="",G10=0),"",IF(E10="kg",I10,IF(E10="t",I10/1000,IF(E10="m3",I10*D10/G10,""))))</f>
        <v/>
      </c>
      <c r="K10" s="32" t="str">
        <f aca="false">IF(J10="","",J10*1000)</f>
        <v/>
      </c>
    </row>
    <row r="11" customFormat="false" ht="15" hidden="false" customHeight="false" outlineLevel="0" collapsed="false">
      <c r="A11" s="8"/>
      <c r="B11" s="8"/>
      <c r="C11" s="8"/>
      <c r="D11" s="8"/>
      <c r="E11" s="8"/>
      <c r="F11" s="8"/>
      <c r="G11" s="30" t="str">
        <f aca="false">IF(D11="","",IF(E11="kg",D11,IF(E11="t",D11*1000,IF(AND(E11="m3",F11&lt;&gt;""),D11*F11*1000,""))))</f>
        <v/>
      </c>
      <c r="H11" s="20" t="str">
        <f aca="false">IF(G11="","",G11/1000)</f>
        <v/>
      </c>
      <c r="I11" s="8"/>
      <c r="J11" s="31" t="str">
        <f aca="false">IF(OR(I11="",G11="",G11=0),"",IF(E11="kg",I11,IF(E11="t",I11/1000,IF(E11="m3",I11*D11/G11,""))))</f>
        <v/>
      </c>
      <c r="K11" s="32" t="str">
        <f aca="false">IF(J11="","",J11*1000)</f>
        <v/>
      </c>
    </row>
    <row r="12" customFormat="false" ht="15" hidden="false" customHeight="false" outlineLevel="0" collapsed="false">
      <c r="A12" s="8"/>
      <c r="B12" s="8"/>
      <c r="C12" s="8"/>
      <c r="D12" s="8"/>
      <c r="E12" s="8"/>
      <c r="F12" s="8"/>
      <c r="G12" s="30" t="str">
        <f aca="false">IF(D12="","",IF(E12="kg",D12,IF(E12="t",D12*1000,IF(AND(E12="m3",F12&lt;&gt;""),D12*F12*1000,""))))</f>
        <v/>
      </c>
      <c r="H12" s="20" t="str">
        <f aca="false">IF(G12="","",G12/1000)</f>
        <v/>
      </c>
      <c r="I12" s="8"/>
      <c r="J12" s="31" t="str">
        <f aca="false">IF(OR(I12="",G12="",G12=0),"",IF(E12="kg",I12,IF(E12="t",I12/1000,IF(E12="m3",I12*D12/G12,""))))</f>
        <v/>
      </c>
      <c r="K12" s="32" t="str">
        <f aca="false">IF(J12="","",J12*1000)</f>
        <v/>
      </c>
    </row>
    <row r="13" customFormat="false" ht="15" hidden="false" customHeight="false" outlineLevel="0" collapsed="false">
      <c r="A13" s="8"/>
      <c r="B13" s="8"/>
      <c r="C13" s="8"/>
      <c r="D13" s="8"/>
      <c r="E13" s="8"/>
      <c r="F13" s="8"/>
      <c r="G13" s="30" t="str">
        <f aca="false">IF(D13="","",IF(E13="kg",D13,IF(E13="t",D13*1000,IF(AND(E13="m3",F13&lt;&gt;""),D13*F13*1000,""))))</f>
        <v/>
      </c>
      <c r="H13" s="20" t="str">
        <f aca="false">IF(G13="","",G13/1000)</f>
        <v/>
      </c>
      <c r="I13" s="8"/>
      <c r="J13" s="31" t="str">
        <f aca="false">IF(OR(I13="",G13="",G13=0),"",IF(E13="kg",I13,IF(E13="t",I13/1000,IF(E13="m3",I13*D13/G13,""))))</f>
        <v/>
      </c>
      <c r="K13" s="32" t="str">
        <f aca="false">IF(J13="","",J13*1000)</f>
        <v/>
      </c>
    </row>
    <row r="14" customFormat="false" ht="15" hidden="false" customHeight="false" outlineLevel="0" collapsed="false">
      <c r="A14" s="8"/>
      <c r="B14" s="8"/>
      <c r="C14" s="8"/>
      <c r="D14" s="8"/>
      <c r="E14" s="8"/>
      <c r="F14" s="8"/>
      <c r="G14" s="30" t="str">
        <f aca="false">IF(D14="","",IF(E14="kg",D14,IF(E14="t",D14*1000,IF(AND(E14="m3",F14&lt;&gt;""),D14*F14*1000,""))))</f>
        <v/>
      </c>
      <c r="H14" s="20" t="str">
        <f aca="false">IF(G14="","",G14/1000)</f>
        <v/>
      </c>
      <c r="I14" s="8"/>
      <c r="J14" s="31" t="str">
        <f aca="false">IF(OR(I14="",G14="",G14=0),"",IF(E14="kg",I14,IF(E14="t",I14/1000,IF(E14="m3",I14*D14/G14,""))))</f>
        <v/>
      </c>
      <c r="K14" s="32" t="str">
        <f aca="false">IF(J14="","",J14*1000)</f>
        <v/>
      </c>
    </row>
    <row r="15" customFormat="false" ht="15" hidden="false" customHeight="false" outlineLevel="0" collapsed="false">
      <c r="A15" s="8"/>
      <c r="B15" s="8"/>
      <c r="C15" s="8"/>
      <c r="D15" s="8"/>
      <c r="E15" s="8"/>
      <c r="F15" s="8"/>
      <c r="G15" s="30" t="str">
        <f aca="false">IF(D15="","",IF(E15="kg",D15,IF(E15="t",D15*1000,IF(AND(E15="m3",F15&lt;&gt;""),D15*F15*1000,""))))</f>
        <v/>
      </c>
      <c r="H15" s="20" t="str">
        <f aca="false">IF(G15="","",G15/1000)</f>
        <v/>
      </c>
      <c r="I15" s="8"/>
      <c r="J15" s="31" t="str">
        <f aca="false">IF(OR(I15="",G15="",G15=0),"",IF(E15="kg",I15,IF(E15="t",I15/1000,IF(E15="m3",I15*D15/G15,""))))</f>
        <v/>
      </c>
      <c r="K15" s="32" t="str">
        <f aca="false">IF(J15="","",J15*1000)</f>
        <v/>
      </c>
    </row>
    <row r="16" customFormat="false" ht="15" hidden="false" customHeight="false" outlineLevel="0" collapsed="false">
      <c r="A16" s="8"/>
      <c r="B16" s="8"/>
      <c r="C16" s="8"/>
      <c r="D16" s="8"/>
      <c r="E16" s="8"/>
      <c r="F16" s="8"/>
      <c r="G16" s="30" t="str">
        <f aca="false">IF(D16="","",IF(E16="kg",D16,IF(E16="t",D16*1000,IF(AND(E16="m3",F16&lt;&gt;""),D16*F16*1000,""))))</f>
        <v/>
      </c>
      <c r="H16" s="20" t="str">
        <f aca="false">IF(G16="","",G16/1000)</f>
        <v/>
      </c>
      <c r="I16" s="8"/>
      <c r="J16" s="31" t="str">
        <f aca="false">IF(OR(I16="",G16="",G16=0),"",IF(E16="kg",I16,IF(E16="t",I16/1000,IF(E16="m3",I16*D16/G16,""))))</f>
        <v/>
      </c>
      <c r="K16" s="32" t="str">
        <f aca="false">IF(J16="","",J16*1000)</f>
        <v/>
      </c>
    </row>
    <row r="17" customFormat="false" ht="15" hidden="false" customHeight="false" outlineLevel="0" collapsed="false">
      <c r="A17" s="8"/>
      <c r="B17" s="8"/>
      <c r="C17" s="8"/>
      <c r="D17" s="8"/>
      <c r="E17" s="8"/>
      <c r="F17" s="8"/>
      <c r="G17" s="30" t="str">
        <f aca="false">IF(D17="","",IF(E17="kg",D17,IF(E17="t",D17*1000,IF(AND(E17="m3",F17&lt;&gt;""),D17*F17*1000,""))))</f>
        <v/>
      </c>
      <c r="H17" s="20" t="str">
        <f aca="false">IF(G17="","",G17/1000)</f>
        <v/>
      </c>
      <c r="I17" s="8"/>
      <c r="J17" s="31" t="str">
        <f aca="false">IF(OR(I17="",G17="",G17=0),"",IF(E17="kg",I17,IF(E17="t",I17/1000,IF(E17="m3",I17*D17/G17,""))))</f>
        <v/>
      </c>
      <c r="K17" s="32" t="str">
        <f aca="false">IF(J17="","",J17*1000)</f>
        <v/>
      </c>
    </row>
    <row r="18" customFormat="false" ht="15" hidden="false" customHeight="false" outlineLevel="0" collapsed="false">
      <c r="A18" s="8"/>
      <c r="B18" s="8"/>
      <c r="C18" s="8"/>
      <c r="D18" s="8"/>
      <c r="E18" s="8"/>
      <c r="F18" s="8"/>
      <c r="G18" s="30" t="str">
        <f aca="false">IF(D18="","",IF(E18="kg",D18,IF(E18="t",D18*1000,IF(AND(E18="m3",F18&lt;&gt;""),D18*F18*1000,""))))</f>
        <v/>
      </c>
      <c r="H18" s="20" t="str">
        <f aca="false">IF(G18="","",G18/1000)</f>
        <v/>
      </c>
      <c r="I18" s="8"/>
      <c r="J18" s="31" t="str">
        <f aca="false">IF(OR(I18="",G18="",G18=0),"",IF(E18="kg",I18,IF(E18="t",I18/1000,IF(E18="m3",I18*D18/G18,""))))</f>
        <v/>
      </c>
      <c r="K18" s="32" t="str">
        <f aca="false">IF(J18="","",J18*1000)</f>
        <v/>
      </c>
    </row>
    <row r="19" customFormat="false" ht="15" hidden="false" customHeight="false" outlineLevel="0" collapsed="false">
      <c r="A19" s="8"/>
      <c r="B19" s="8"/>
      <c r="C19" s="8"/>
      <c r="D19" s="8"/>
      <c r="E19" s="8"/>
      <c r="F19" s="8"/>
      <c r="G19" s="30" t="str">
        <f aca="false">IF(D19="","",IF(E19="kg",D19,IF(E19="t",D19*1000,IF(AND(E19="m3",F19&lt;&gt;""),D19*F19*1000,""))))</f>
        <v/>
      </c>
      <c r="H19" s="20" t="str">
        <f aca="false">IF(G19="","",G19/1000)</f>
        <v/>
      </c>
      <c r="I19" s="8"/>
      <c r="J19" s="31" t="str">
        <f aca="false">IF(OR(I19="",G19="",G19=0),"",IF(E19="kg",I19,IF(E19="t",I19/1000,IF(E19="m3",I19*D19/G19,""))))</f>
        <v/>
      </c>
      <c r="K19" s="32" t="str">
        <f aca="false">IF(J19="","",J19*1000)</f>
        <v/>
      </c>
    </row>
    <row r="20" customFormat="false" ht="15" hidden="false" customHeight="false" outlineLevel="0" collapsed="false">
      <c r="A20" s="8"/>
      <c r="B20" s="8"/>
      <c r="C20" s="8"/>
      <c r="D20" s="8"/>
      <c r="E20" s="8"/>
      <c r="F20" s="8"/>
      <c r="G20" s="30" t="str">
        <f aca="false">IF(D20="","",IF(E20="kg",D20,IF(E20="t",D20*1000,IF(AND(E20="m3",F20&lt;&gt;""),D20*F20*1000,""))))</f>
        <v/>
      </c>
      <c r="H20" s="20" t="str">
        <f aca="false">IF(G20="","",G20/1000)</f>
        <v/>
      </c>
      <c r="I20" s="8"/>
      <c r="J20" s="31" t="str">
        <f aca="false">IF(OR(I20="",G20="",G20=0),"",IF(E20="kg",I20,IF(E20="t",I20/1000,IF(E20="m3",I20*D20/G20,""))))</f>
        <v/>
      </c>
      <c r="K20" s="32" t="str">
        <f aca="false">IF(J20="","",J20*1000)</f>
        <v/>
      </c>
    </row>
    <row r="21" customFormat="false" ht="15" hidden="false" customHeight="false" outlineLevel="0" collapsed="false">
      <c r="A21" s="8"/>
      <c r="B21" s="8"/>
      <c r="C21" s="8"/>
      <c r="D21" s="8"/>
      <c r="E21" s="8"/>
      <c r="F21" s="8"/>
      <c r="G21" s="30" t="str">
        <f aca="false">IF(D21="","",IF(E21="kg",D21,IF(E21="t",D21*1000,IF(AND(E21="m3",F21&lt;&gt;""),D21*F21*1000,""))))</f>
        <v/>
      </c>
      <c r="H21" s="20" t="str">
        <f aca="false">IF(G21="","",G21/1000)</f>
        <v/>
      </c>
      <c r="I21" s="8"/>
      <c r="J21" s="31" t="str">
        <f aca="false">IF(OR(I21="",G21="",G21=0),"",IF(E21="kg",I21,IF(E21="t",I21/1000,IF(E21="m3",I21*D21/G21,""))))</f>
        <v/>
      </c>
      <c r="K21" s="32" t="str">
        <f aca="false">IF(J21="","",J21*1000)</f>
        <v/>
      </c>
    </row>
    <row r="22" customFormat="false" ht="15" hidden="false" customHeight="false" outlineLevel="0" collapsed="false">
      <c r="A22" s="8"/>
      <c r="B22" s="8"/>
      <c r="C22" s="8"/>
      <c r="D22" s="8"/>
      <c r="E22" s="8"/>
      <c r="F22" s="8"/>
      <c r="G22" s="30" t="str">
        <f aca="false">IF(D22="","",IF(E22="kg",D22,IF(E22="t",D22*1000,IF(AND(E22="m3",F22&lt;&gt;""),D22*F22*1000,""))))</f>
        <v/>
      </c>
      <c r="H22" s="20" t="str">
        <f aca="false">IF(G22="","",G22/1000)</f>
        <v/>
      </c>
      <c r="I22" s="8"/>
      <c r="J22" s="31" t="str">
        <f aca="false">IF(OR(I22="",G22="",G22=0),"",IF(E22="kg",I22,IF(E22="t",I22/1000,IF(E22="m3",I22*D22/G22,""))))</f>
        <v/>
      </c>
      <c r="K22" s="32" t="str">
        <f aca="false">IF(J22="","",J22*1000)</f>
        <v/>
      </c>
    </row>
    <row r="23" customFormat="false" ht="15" hidden="false" customHeight="false" outlineLevel="0" collapsed="false">
      <c r="A23" s="8"/>
      <c r="B23" s="8"/>
      <c r="C23" s="8"/>
      <c r="D23" s="8"/>
      <c r="E23" s="8"/>
      <c r="F23" s="8"/>
      <c r="G23" s="30" t="str">
        <f aca="false">IF(D23="","",IF(E23="kg",D23,IF(E23="t",D23*1000,IF(AND(E23="m3",F23&lt;&gt;""),D23*F23*1000,""))))</f>
        <v/>
      </c>
      <c r="H23" s="20" t="str">
        <f aca="false">IF(G23="","",G23/1000)</f>
        <v/>
      </c>
      <c r="I23" s="8"/>
      <c r="J23" s="31" t="str">
        <f aca="false">IF(OR(I23="",G23="",G23=0),"",IF(E23="kg",I23,IF(E23="t",I23/1000,IF(E23="m3",I23*D23/G23,""))))</f>
        <v/>
      </c>
      <c r="K23" s="32" t="str">
        <f aca="false">IF(J23="","",J23*1000)</f>
        <v/>
      </c>
    </row>
    <row r="24" customFormat="false" ht="15" hidden="false" customHeight="false" outlineLevel="0" collapsed="false">
      <c r="A24" s="8"/>
      <c r="B24" s="8"/>
      <c r="C24" s="8"/>
      <c r="D24" s="8"/>
      <c r="E24" s="8"/>
      <c r="F24" s="8"/>
      <c r="G24" s="30" t="str">
        <f aca="false">IF(D24="","",IF(E24="kg",D24,IF(E24="t",D24*1000,IF(AND(E24="m3",F24&lt;&gt;""),D24*F24*1000,""))))</f>
        <v/>
      </c>
      <c r="H24" s="20" t="str">
        <f aca="false">IF(G24="","",G24/1000)</f>
        <v/>
      </c>
      <c r="I24" s="8"/>
      <c r="J24" s="31" t="str">
        <f aca="false">IF(OR(I24="",G24="",G24=0),"",IF(E24="kg",I24,IF(E24="t",I24/1000,IF(E24="m3",I24*D24/G24,""))))</f>
        <v/>
      </c>
      <c r="K24" s="32" t="str">
        <f aca="false">IF(J24="","",J24*1000)</f>
        <v/>
      </c>
    </row>
    <row r="25" customFormat="false" ht="15" hidden="false" customHeight="false" outlineLevel="0" collapsed="false">
      <c r="A25" s="8"/>
      <c r="B25" s="8"/>
      <c r="C25" s="8"/>
      <c r="D25" s="8"/>
      <c r="E25" s="8"/>
      <c r="F25" s="8"/>
      <c r="G25" s="30" t="str">
        <f aca="false">IF(D25="","",IF(E25="kg",D25,IF(E25="t",D25*1000,IF(AND(E25="m3",F25&lt;&gt;""),D25*F25*1000,""))))</f>
        <v/>
      </c>
      <c r="H25" s="20" t="str">
        <f aca="false">IF(G25="","",G25/1000)</f>
        <v/>
      </c>
      <c r="I25" s="8"/>
      <c r="J25" s="31" t="str">
        <f aca="false">IF(OR(I25="",G25="",G25=0),"",IF(E25="kg",I25,IF(E25="t",I25/1000,IF(E25="m3",I25*D25/G25,""))))</f>
        <v/>
      </c>
      <c r="K25" s="32" t="str">
        <f aca="false">IF(J25="","",J25*1000)</f>
        <v/>
      </c>
    </row>
    <row r="26" customFormat="false" ht="15" hidden="false" customHeight="false" outlineLevel="0" collapsed="false">
      <c r="A26" s="8"/>
      <c r="B26" s="8"/>
      <c r="C26" s="8"/>
      <c r="D26" s="8"/>
      <c r="E26" s="8"/>
      <c r="F26" s="8"/>
      <c r="G26" s="30" t="str">
        <f aca="false">IF(D26="","",IF(E26="kg",D26,IF(E26="t",D26*1000,IF(AND(E26="m3",F26&lt;&gt;""),D26*F26*1000,""))))</f>
        <v/>
      </c>
      <c r="H26" s="20" t="str">
        <f aca="false">IF(G26="","",G26/1000)</f>
        <v/>
      </c>
      <c r="I26" s="8"/>
      <c r="J26" s="31" t="str">
        <f aca="false">IF(OR(I26="",G26="",G26=0),"",IF(E26="kg",I26,IF(E26="t",I26/1000,IF(E26="m3",I26*D26/G26,""))))</f>
        <v/>
      </c>
      <c r="K26" s="32" t="str">
        <f aca="false">IF(J26="","",J26*1000)</f>
        <v/>
      </c>
    </row>
    <row r="27" customFormat="false" ht="15" hidden="false" customHeight="false" outlineLevel="0" collapsed="false">
      <c r="A27" s="8"/>
      <c r="B27" s="8"/>
      <c r="C27" s="8"/>
      <c r="D27" s="8"/>
      <c r="E27" s="8"/>
      <c r="F27" s="8"/>
      <c r="G27" s="30" t="str">
        <f aca="false">IF(D27="","",IF(E27="kg",D27,IF(E27="t",D27*1000,IF(AND(E27="m3",F27&lt;&gt;""),D27*F27*1000,""))))</f>
        <v/>
      </c>
      <c r="H27" s="20" t="str">
        <f aca="false">IF(G27="","",G27/1000)</f>
        <v/>
      </c>
      <c r="I27" s="8"/>
      <c r="J27" s="31" t="str">
        <f aca="false">IF(OR(I27="",G27="",G27=0),"",IF(E27="kg",I27,IF(E27="t",I27/1000,IF(E27="m3",I27*D27/G27,""))))</f>
        <v/>
      </c>
      <c r="K27" s="32" t="str">
        <f aca="false">IF(J27="","",J27*1000)</f>
        <v/>
      </c>
    </row>
    <row r="28" customFormat="false" ht="15" hidden="false" customHeight="false" outlineLevel="0" collapsed="false">
      <c r="A28" s="8"/>
      <c r="B28" s="8"/>
      <c r="C28" s="8"/>
      <c r="D28" s="8"/>
      <c r="E28" s="8"/>
      <c r="F28" s="8"/>
      <c r="G28" s="30" t="str">
        <f aca="false">IF(D28="","",IF(E28="kg",D28,IF(E28="t",D28*1000,IF(AND(E28="m3",F28&lt;&gt;""),D28*F28*1000,""))))</f>
        <v/>
      </c>
      <c r="H28" s="20" t="str">
        <f aca="false">IF(G28="","",G28/1000)</f>
        <v/>
      </c>
      <c r="I28" s="8"/>
      <c r="J28" s="31" t="str">
        <f aca="false">IF(OR(I28="",G28="",G28=0),"",IF(E28="kg",I28,IF(E28="t",I28/1000,IF(E28="m3",I28*D28/G28,""))))</f>
        <v/>
      </c>
      <c r="K28" s="32" t="str">
        <f aca="false">IF(J28="","",J28*1000)</f>
        <v/>
      </c>
    </row>
    <row r="29" customFormat="false" ht="15" hidden="false" customHeight="false" outlineLevel="0" collapsed="false">
      <c r="A29" s="8"/>
      <c r="B29" s="8"/>
      <c r="C29" s="8"/>
      <c r="D29" s="8"/>
      <c r="E29" s="8"/>
      <c r="F29" s="8"/>
      <c r="G29" s="30" t="str">
        <f aca="false">IF(D29="","",IF(E29="kg",D29,IF(E29="t",D29*1000,IF(AND(E29="m3",F29&lt;&gt;""),D29*F29*1000,""))))</f>
        <v/>
      </c>
      <c r="H29" s="20" t="str">
        <f aca="false">IF(G29="","",G29/1000)</f>
        <v/>
      </c>
      <c r="I29" s="8"/>
      <c r="J29" s="31" t="str">
        <f aca="false">IF(OR(I29="",G29="",G29=0),"",IF(E29="kg",I29,IF(E29="t",I29/1000,IF(E29="m3",I29*D29/G29,""))))</f>
        <v/>
      </c>
      <c r="K29" s="32" t="str">
        <f aca="false">IF(J29="","",J29*1000)</f>
        <v/>
      </c>
    </row>
    <row r="30" customFormat="false" ht="15" hidden="false" customHeight="false" outlineLevel="0" collapsed="false">
      <c r="A30" s="8"/>
      <c r="B30" s="8"/>
      <c r="C30" s="8"/>
      <c r="D30" s="8"/>
      <c r="E30" s="8"/>
      <c r="F30" s="8"/>
      <c r="G30" s="30" t="str">
        <f aca="false">IF(D30="","",IF(E30="kg",D30,IF(E30="t",D30*1000,IF(AND(E30="m3",F30&lt;&gt;""),D30*F30*1000,""))))</f>
        <v/>
      </c>
      <c r="H30" s="20" t="str">
        <f aca="false">IF(G30="","",G30/1000)</f>
        <v/>
      </c>
      <c r="I30" s="8"/>
      <c r="J30" s="31" t="str">
        <f aca="false">IF(OR(I30="",G30="",G30=0),"",IF(E30="kg",I30,IF(E30="t",I30/1000,IF(E30="m3",I30*D30/G30,""))))</f>
        <v/>
      </c>
      <c r="K30" s="32" t="str">
        <f aca="false">IF(J30="","",J30*1000)</f>
        <v/>
      </c>
    </row>
    <row r="31" customFormat="false" ht="15" hidden="false" customHeight="false" outlineLevel="0" collapsed="false">
      <c r="A31" s="8"/>
      <c r="B31" s="8"/>
      <c r="C31" s="8"/>
      <c r="D31" s="8"/>
      <c r="E31" s="8"/>
      <c r="F31" s="8"/>
      <c r="G31" s="30" t="str">
        <f aca="false">IF(D31="","",IF(E31="kg",D31,IF(E31="t",D31*1000,IF(AND(E31="m3",F31&lt;&gt;""),D31*F31*1000,""))))</f>
        <v/>
      </c>
      <c r="H31" s="20" t="str">
        <f aca="false">IF(G31="","",G31/1000)</f>
        <v/>
      </c>
      <c r="I31" s="8"/>
      <c r="J31" s="31" t="str">
        <f aca="false">IF(OR(I31="",G31="",G31=0),"",IF(E31="kg",I31,IF(E31="t",I31/1000,IF(E31="m3",I31*D31/G31,""))))</f>
        <v/>
      </c>
      <c r="K31" s="32" t="str">
        <f aca="false">IF(J31="","",J31*1000)</f>
        <v/>
      </c>
    </row>
    <row r="32" customFormat="false" ht="15" hidden="false" customHeight="false" outlineLevel="0" collapsed="false">
      <c r="A32" s="8"/>
      <c r="B32" s="8"/>
      <c r="C32" s="8"/>
      <c r="D32" s="8"/>
      <c r="E32" s="8"/>
      <c r="F32" s="8"/>
      <c r="G32" s="30" t="str">
        <f aca="false">IF(D32="","",IF(E32="kg",D32,IF(E32="t",D32*1000,IF(AND(E32="m3",F32&lt;&gt;""),D32*F32*1000,""))))</f>
        <v/>
      </c>
      <c r="H32" s="20" t="str">
        <f aca="false">IF(G32="","",G32/1000)</f>
        <v/>
      </c>
      <c r="I32" s="8"/>
      <c r="J32" s="31" t="str">
        <f aca="false">IF(OR(I32="",G32="",G32=0),"",IF(E32="kg",I32,IF(E32="t",I32/1000,IF(E32="m3",I32*D32/G32,""))))</f>
        <v/>
      </c>
      <c r="K32" s="32" t="str">
        <f aca="false">IF(J32="","",J32*1000)</f>
        <v/>
      </c>
    </row>
    <row r="33" customFormat="false" ht="15" hidden="false" customHeight="false" outlineLevel="0" collapsed="false">
      <c r="A33" s="8"/>
      <c r="B33" s="8"/>
      <c r="C33" s="8"/>
      <c r="D33" s="8"/>
      <c r="E33" s="8"/>
      <c r="F33" s="8"/>
      <c r="G33" s="30" t="str">
        <f aca="false">IF(D33="","",IF(E33="kg",D33,IF(E33="t",D33*1000,IF(AND(E33="m3",F33&lt;&gt;""),D33*F33*1000,""))))</f>
        <v/>
      </c>
      <c r="H33" s="20" t="str">
        <f aca="false">IF(G33="","",G33/1000)</f>
        <v/>
      </c>
      <c r="I33" s="8"/>
      <c r="J33" s="31" t="str">
        <f aca="false">IF(OR(I33="",G33="",G33=0),"",IF(E33="kg",I33,IF(E33="t",I33/1000,IF(E33="m3",I33*D33/G33,""))))</f>
        <v/>
      </c>
      <c r="K33" s="32" t="str">
        <f aca="false">IF(J33="","",J33*1000)</f>
        <v/>
      </c>
    </row>
    <row r="34" customFormat="false" ht="15" hidden="false" customHeight="false" outlineLevel="0" collapsed="false">
      <c r="A34" s="8"/>
      <c r="B34" s="8"/>
      <c r="C34" s="8"/>
      <c r="D34" s="8"/>
      <c r="E34" s="8"/>
      <c r="F34" s="8"/>
      <c r="G34" s="30" t="str">
        <f aca="false">IF(D34="","",IF(E34="kg",D34,IF(E34="t",D34*1000,IF(AND(E34="m3",F34&lt;&gt;""),D34*F34*1000,""))))</f>
        <v/>
      </c>
      <c r="H34" s="20" t="str">
        <f aca="false">IF(G34="","",G34/1000)</f>
        <v/>
      </c>
      <c r="I34" s="8"/>
      <c r="J34" s="31" t="str">
        <f aca="false">IF(OR(I34="",G34="",G34=0),"",IF(E34="kg",I34,IF(E34="t",I34/1000,IF(E34="m3",I34*D34/G34,""))))</f>
        <v/>
      </c>
      <c r="K34" s="32" t="str">
        <f aca="false">IF(J34="","",J34*1000)</f>
        <v/>
      </c>
    </row>
    <row r="36" customFormat="false" ht="15" hidden="false" customHeight="false" outlineLevel="0" collapsed="false">
      <c r="A36" s="28" t="s">
        <v>71</v>
      </c>
      <c r="B36" s="28"/>
      <c r="C36" s="28"/>
      <c r="D36" s="28"/>
      <c r="E36" s="28"/>
      <c r="F36" s="28"/>
      <c r="G36" s="28"/>
      <c r="H36" s="28"/>
      <c r="I36" s="28"/>
      <c r="J36" s="28"/>
      <c r="K36" s="28"/>
    </row>
  </sheetData>
  <mergeCells count="2">
    <mergeCell ref="A2:J2"/>
    <mergeCell ref="A36:K3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7.89453125" defaultRowHeight="15" customHeight="false" zeroHeight="false" outlineLevelRow="0" outlineLevelCol="0"/>
  <cols>
    <col collapsed="false" customWidth="true" hidden="false" outlineLevel="0" max="1" min="1" style="0" width="3.64"/>
    <col collapsed="false" customWidth="true" hidden="false" outlineLevel="0" max="2" min="2" style="0" width="54.59"/>
    <col collapsed="false" customWidth="true" hidden="false" outlineLevel="0" max="5" min="3" style="0" width="10.92"/>
    <col collapsed="false" customWidth="true" hidden="false" outlineLevel="0" max="6" min="6" style="0" width="27.3"/>
  </cols>
  <sheetData>
    <row r="1" customFormat="false" ht="16.15" hidden="false" customHeight="false" outlineLevel="0" collapsed="false">
      <c r="A1" s="5" t="s">
        <v>72</v>
      </c>
    </row>
    <row r="3" customFormat="false" ht="15" hidden="false" customHeight="false" outlineLevel="0" collapsed="false">
      <c r="A3" s="33" t="s">
        <v>73</v>
      </c>
      <c r="B3" s="9" t="s">
        <v>74</v>
      </c>
      <c r="C3" s="9" t="s">
        <v>75</v>
      </c>
      <c r="D3" s="9" t="s">
        <v>76</v>
      </c>
      <c r="E3" s="9" t="s">
        <v>77</v>
      </c>
      <c r="F3" s="9" t="s">
        <v>78</v>
      </c>
    </row>
    <row r="4" customFormat="false" ht="30" hidden="false" customHeight="true" outlineLevel="0" collapsed="false">
      <c r="A4" s="19" t="n">
        <v>1</v>
      </c>
      <c r="B4" s="34" t="s">
        <v>79</v>
      </c>
      <c r="C4" s="35"/>
      <c r="D4" s="35"/>
      <c r="E4" s="35"/>
      <c r="F4" s="35"/>
    </row>
    <row r="5" customFormat="false" ht="30" hidden="false" customHeight="true" outlineLevel="0" collapsed="false">
      <c r="A5" s="19" t="n">
        <v>2</v>
      </c>
      <c r="B5" s="34" t="s">
        <v>80</v>
      </c>
      <c r="C5" s="35"/>
      <c r="D5" s="35"/>
      <c r="E5" s="35"/>
      <c r="F5" s="35"/>
    </row>
    <row r="6" customFormat="false" ht="30" hidden="false" customHeight="true" outlineLevel="0" collapsed="false">
      <c r="A6" s="19" t="n">
        <v>3</v>
      </c>
      <c r="B6" s="34" t="s">
        <v>81</v>
      </c>
      <c r="C6" s="35"/>
      <c r="D6" s="35"/>
      <c r="E6" s="35"/>
      <c r="F6" s="35"/>
    </row>
    <row r="7" customFormat="false" ht="30" hidden="false" customHeight="true" outlineLevel="0" collapsed="false">
      <c r="A7" s="19" t="n">
        <v>4</v>
      </c>
      <c r="B7" s="34" t="s">
        <v>82</v>
      </c>
      <c r="C7" s="35"/>
      <c r="D7" s="35"/>
      <c r="E7" s="35"/>
      <c r="F7" s="35"/>
    </row>
    <row r="8" customFormat="false" ht="30" hidden="false" customHeight="true" outlineLevel="0" collapsed="false">
      <c r="A8" s="19" t="n">
        <v>5</v>
      </c>
      <c r="B8" s="34" t="s">
        <v>83</v>
      </c>
      <c r="C8" s="35"/>
      <c r="D8" s="35"/>
      <c r="E8" s="35"/>
      <c r="F8" s="35"/>
    </row>
    <row r="9" customFormat="false" ht="30" hidden="false" customHeight="true" outlineLevel="0" collapsed="false">
      <c r="A9" s="19" t="n">
        <v>6</v>
      </c>
      <c r="B9" s="34" t="s">
        <v>84</v>
      </c>
      <c r="C9" s="35"/>
      <c r="D9" s="35"/>
      <c r="E9" s="35"/>
      <c r="F9" s="35"/>
    </row>
    <row r="10" customFormat="false" ht="30" hidden="false" customHeight="true" outlineLevel="0" collapsed="false">
      <c r="A10" s="19" t="n">
        <v>7</v>
      </c>
      <c r="B10" s="34" t="s">
        <v>85</v>
      </c>
      <c r="C10" s="35"/>
      <c r="D10" s="35"/>
      <c r="E10" s="35"/>
      <c r="F10" s="35"/>
    </row>
    <row r="11" customFormat="false" ht="30" hidden="false" customHeight="true" outlineLevel="0" collapsed="false">
      <c r="A11" s="19" t="n">
        <v>8</v>
      </c>
      <c r="B11" s="34" t="s">
        <v>86</v>
      </c>
      <c r="C11" s="35"/>
      <c r="D11" s="35"/>
      <c r="E11" s="35"/>
      <c r="F11" s="35"/>
    </row>
    <row r="12" customFormat="false" ht="30" hidden="false" customHeight="true" outlineLevel="0" collapsed="false">
      <c r="A12" s="19" t="n">
        <v>9</v>
      </c>
      <c r="B12" s="34" t="s">
        <v>87</v>
      </c>
      <c r="C12" s="35"/>
      <c r="D12" s="35"/>
      <c r="E12" s="35"/>
      <c r="F12" s="35"/>
    </row>
    <row r="13" customFormat="false" ht="30" hidden="false" customHeight="true" outlineLevel="0" collapsed="false">
      <c r="A13" s="19" t="n">
        <v>10</v>
      </c>
      <c r="B13" s="34" t="s">
        <v>88</v>
      </c>
      <c r="C13" s="35"/>
      <c r="D13" s="35"/>
      <c r="E13" s="35"/>
      <c r="F13" s="35"/>
    </row>
    <row r="15" customFormat="false" ht="15" hidden="false" customHeight="false" outlineLevel="0" collapsed="false">
      <c r="B15" s="36" t="s">
        <v>89</v>
      </c>
    </row>
    <row r="16" customFormat="false" ht="39.75" hidden="false" customHeight="true" outlineLevel="0" collapsed="false">
      <c r="B16" s="2" t="s">
        <v>90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LibreOffice/26.2.2.2$MacOSX_AARCH64 LibreOffice_project/1f77d10d6938fd34972958f64b2bcfa54f8b1ba5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2026-08-26T06:07:28Z</dcterms:created>
  <dc:creator>産廃台帳編集部</dc:creator>
  <dc:description/>
  <dc:language>ja-JP</dc:language>
  <cp:lastModifiedBy/>
  <dcterms:modified xsi:type="dcterms:W3CDTF">2026-08-26T06:07:28Z</dcterms:modified>
  <cp:revision>0</cp:revision>
  <dc:subject/>
  <dc:title>見積書比較シート</dc:title>
</cp:coreProperties>
</file>

<file path=docProps/custom.xml><?xml version="1.0" encoding="utf-8"?>
<Properties xmlns="http://schemas.openxmlformats.org/officeDocument/2006/custom-properties" xmlns:vt="http://schemas.openxmlformats.org/officeDocument/2006/docPropsVTypes"/>
</file>